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FFF976A-9288-4AC6-873F-6E1772350673}" xr6:coauthVersionLast="47" xr6:coauthVersionMax="47" xr10:uidLastSave="{00000000-0000-0000-0000-000000000000}"/>
  <bookViews>
    <workbookView xWindow="-60" yWindow="-60" windowWidth="28920" windowHeight="15600" firstSheet="4" activeTab="11" xr2:uid="{00000000-000D-0000-FFFF-FFFF00000000}"/>
  </bookViews>
  <sheets>
    <sheet name="IANUARIE 2025" sheetId="1" r:id="rId1"/>
    <sheet name="FEBRUARIE 2025" sheetId="2" r:id="rId2"/>
    <sheet name="MARTIE 2025" sheetId="3" r:id="rId3"/>
    <sheet name="APRILIE 2025" sheetId="4" r:id="rId4"/>
    <sheet name="MAI 2025" sheetId="5" r:id="rId5"/>
    <sheet name="IUNIE 2025" sheetId="6" r:id="rId6"/>
    <sheet name="IULIE 2025" sheetId="7" r:id="rId7"/>
    <sheet name="AUGUST 2025" sheetId="8" r:id="rId8"/>
    <sheet name="SEPTEMBRIE 2025" sheetId="9" r:id="rId9"/>
    <sheet name="OCTOMBRIE 2025" sheetId="10" r:id="rId10"/>
    <sheet name="NOIEMBRIE 2025" sheetId="11" r:id="rId11"/>
    <sheet name="DECEMBRIE 2025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1" l="1"/>
  <c r="D33" i="11" s="1"/>
  <c r="D35" i="11" s="1"/>
  <c r="D25" i="11"/>
  <c r="D13" i="11"/>
  <c r="D32" i="12" l="1"/>
  <c r="D25" i="12"/>
  <c r="D33" i="12" s="1"/>
  <c r="D35" i="12" s="1"/>
  <c r="D13" i="12"/>
  <c r="D31" i="10"/>
  <c r="D25" i="10"/>
  <c r="D13" i="10"/>
  <c r="D31" i="9"/>
  <c r="D25" i="9"/>
  <c r="D13" i="9"/>
  <c r="D31" i="8"/>
  <c r="D25" i="8"/>
  <c r="D13" i="8"/>
  <c r="D33" i="7"/>
  <c r="D25" i="7"/>
  <c r="D13" i="7"/>
  <c r="D39" i="5"/>
  <c r="D40" i="5" s="1"/>
  <c r="D42" i="5" s="1"/>
  <c r="D27" i="5"/>
  <c r="D13" i="5"/>
  <c r="D40" i="6"/>
  <c r="D27" i="6"/>
  <c r="D41" i="6" s="1"/>
  <c r="D43" i="6" s="1"/>
  <c r="D13" i="6"/>
  <c r="D32" i="10" l="1"/>
  <c r="D34" i="10" s="1"/>
  <c r="D32" i="9"/>
  <c r="D34" i="9" s="1"/>
  <c r="D32" i="8"/>
  <c r="D34" i="8" s="1"/>
  <c r="D34" i="7"/>
  <c r="D36" i="7" s="1"/>
  <c r="D39" i="4"/>
  <c r="D27" i="4"/>
  <c r="D13" i="4"/>
  <c r="D40" i="4" l="1"/>
  <c r="D42" i="4" s="1"/>
  <c r="D39" i="3"/>
  <c r="D27" i="3"/>
  <c r="D13" i="3"/>
  <c r="D40" i="3" l="1"/>
  <c r="D42" i="3" s="1"/>
  <c r="D40" i="1"/>
  <c r="D41" i="1" s="1"/>
  <c r="D43" i="1" s="1"/>
  <c r="D28" i="1"/>
  <c r="D14" i="1"/>
  <c r="D39" i="2" l="1"/>
  <c r="D27" i="2"/>
  <c r="D13" i="2"/>
  <c r="D40" i="2" l="1"/>
  <c r="D42" i="2" s="1"/>
</calcChain>
</file>

<file path=xl/sharedStrings.xml><?xml version="1.0" encoding="utf-8"?>
<sst xmlns="http://schemas.openxmlformats.org/spreadsheetml/2006/main" count="450" uniqueCount="108">
  <si>
    <t>NR.
CRT.</t>
  </si>
  <si>
    <t>SPECIFICATIE</t>
  </si>
  <si>
    <t>VALOARE   CONTRACTE
 - LEI -</t>
  </si>
  <si>
    <t>CREDIT PRODUCTIE</t>
  </si>
  <si>
    <t xml:space="preserve">  - SPRIJIN PENTRU CALITATE ARTISTICA /
SUCCES DE PUBLIC</t>
  </si>
  <si>
    <t xml:space="preserve"> - SPRIJIN PENTRU ORGANIZARE / PARTICIPARE FESTIVALURI; DISTRIBUIRE FILME; WORKSHOP; ALTE ACTIVITATI CINEMATOGRAFICE</t>
  </si>
  <si>
    <t xml:space="preserve">TOTAL PLATI </t>
  </si>
  <si>
    <t>I.CREDIT PRODUCTIE</t>
  </si>
  <si>
    <t>CREDITE IN DERULARE</t>
  </si>
  <si>
    <t>I</t>
  </si>
  <si>
    <t>TOTAL CREDIT PRODUCTIE</t>
  </si>
  <si>
    <t>II.SPRIJIN NERAMBURSABIL</t>
  </si>
  <si>
    <t>SPRIJIN NERAMBURSABIL IN DERULARE</t>
  </si>
  <si>
    <t xml:space="preserve"> SPRIJIN NERAMBURSABIL APROBAT PRIN H.C.A. NECONTRACTAT  </t>
  </si>
  <si>
    <t>II</t>
  </si>
  <si>
    <t>TOTAL SPRIJIN NERAMBURSABIL</t>
  </si>
  <si>
    <t>TOTAL GENERAL ( I+II )</t>
  </si>
  <si>
    <r>
      <t xml:space="preserve">SPRIJIN NERAMBURSABIL TOTAL
  </t>
    </r>
    <r>
      <rPr>
        <b/>
        <sz val="10"/>
        <rFont val="Arial"/>
        <family val="2"/>
        <charset val="238"/>
      </rPr>
      <t>DIN CARE:</t>
    </r>
  </si>
  <si>
    <t>CREDITE NECONTRACTATE SESIUNEA I-a 2023</t>
  </si>
  <si>
    <t>SPRIJIN  FINANCIAR NERAMBURSABIL SESIUNEA a II-a 2021</t>
  </si>
  <si>
    <t>SPRIJIN  FINANCIAR NERAMBURSABIL SESIUNEA I-a 2022</t>
  </si>
  <si>
    <t>SPRIJIN  FINANCIAR NERAMBURSABIL SESIUNEA a II-a 2022</t>
  </si>
  <si>
    <t>SPRIJIN  FINANCIAR NERAMBURSABIL SESIUNEA I-a 2023</t>
  </si>
  <si>
    <t>SPRIJIN  FINANCIAR NERAMBURSABIL SESIUNEA a II-a 2023</t>
  </si>
  <si>
    <t>CREDITE NECONTRACTATE SESIUNEA I-a 2019</t>
  </si>
  <si>
    <t>CREDITE NECONTRACTATE SESIUNEA a II-a 2019</t>
  </si>
  <si>
    <t>CREDITE NECONTRACTATE SESIUNEA I-a 2021</t>
  </si>
  <si>
    <t>CREDITE NECONTRACTATE SESIUNEA a II-a 2021</t>
  </si>
  <si>
    <t>CREDITE NECONTRACTATE SESIUNEA I-a 2022</t>
  </si>
  <si>
    <t>CREDITE NECONTRACTATE SESIUNEA a II-a 2023</t>
  </si>
  <si>
    <t>CREDITE NECONTRACTATE SESIUNEA I-a  2024</t>
  </si>
  <si>
    <t>CREDITE NECONTRACTATE SESIUNEA A II-a  2024</t>
  </si>
  <si>
    <t>SPRIJIN  FINANCIAR NERAMBURSABIL SESIUNEA I-a 2024</t>
  </si>
  <si>
    <t>SPRIJIN  FINANCIAR NERAMBURSABIL SESIUNEA A II-a 2024</t>
  </si>
  <si>
    <t>cota de 10% trim IV / 2024</t>
  </si>
  <si>
    <t xml:space="preserve">                A. PLATI  IN PERIOADA 01 IAN. - 31 IANUARIE 2025</t>
  </si>
  <si>
    <t>B. ANGAJAMENTE LA 31 IANUARIE 2025</t>
  </si>
  <si>
    <t>SOLD CONT 5088 LA 31 IANUARIE 2025</t>
  </si>
  <si>
    <t>FONDURI NEANGAJATE LA 31 IANUARIE 2025</t>
  </si>
  <si>
    <t>cota 10%  din trim IV / 2024</t>
  </si>
  <si>
    <t>SITUATIA PLATILOR SI  ANGAJAMENTELOR DIN FONDUL CINEMATOGRAFIC 
LA 31 IANUARIE 2025</t>
  </si>
  <si>
    <t>SITUATIA PLATILOR SI  ANGAJAMENTELOR DIN FONDUL CINEMATOGRAFIC 
LA 28 FEBRUARIE 2025</t>
  </si>
  <si>
    <t xml:space="preserve">                A. PLATI  IN PERIOADA 01 IAN. - 28 FEBRUARIE 2025</t>
  </si>
  <si>
    <t>B. ANGAJAMENTE LA 28 FEBRUARIE 2025</t>
  </si>
  <si>
    <t>SOLD CONT 5088 LA 28 FEBRUARIE 2025</t>
  </si>
  <si>
    <t>FONDURI NEANGAJATE LA 28 FEBRUARIE 2025</t>
  </si>
  <si>
    <t>SITUATIA PLATILOR SI  ANGAJAMENTELOR DIN FONDUL CINEMATOGRAFIC 
LA 31 MARTIE 2025</t>
  </si>
  <si>
    <t xml:space="preserve">                A. PLATI  IN PERIOADA 01 IAN. - 31 MARTIE 2025</t>
  </si>
  <si>
    <t>B. ANGAJAMENTE LA31 MARTIE 2025</t>
  </si>
  <si>
    <t>SOLD CONT 5088 LA 31 MARTIE 2025</t>
  </si>
  <si>
    <t>FONDURI NEANGAJATE LA 31 MARTIE 2025</t>
  </si>
  <si>
    <t>cota de 10% trim I / 2025</t>
  </si>
  <si>
    <t>SITUATIA PLATILOR SI  ANGAJAMENTELOR DIN FONDUL CINEMATOGRAFIC 
LA 30 APRILIE 2025</t>
  </si>
  <si>
    <t xml:space="preserve">                A. PLATI  IN PERIOADA 01 IAN. - 30 APRILIE 2025</t>
  </si>
  <si>
    <t>B. ANGAJAMENTE LA 30 APRILIE 2025</t>
  </si>
  <si>
    <t>SOLD CONT 5088 LA 30 APRILIE 2025</t>
  </si>
  <si>
    <t>FONDURI NEANGAJATE LA 30 APRILIE 2025</t>
  </si>
  <si>
    <t>cota 10%  din trim IV / 2024 (TOTAL) + cota 10%  din trim I / 2025 (PARTIAL)</t>
  </si>
  <si>
    <t>SITUATIA PLATILOR SI  ANGAJAMENTELOR DIN FONDUL CINEMATOGRAFIC 
LA 30 IUNIE 2025</t>
  </si>
  <si>
    <t xml:space="preserve">                A. PLATI  IN PERIOADA 01 IAN. - 30 IUNIE 2025</t>
  </si>
  <si>
    <t>B. ANGAJAMENTE LA 30 IUNIE 2025</t>
  </si>
  <si>
    <t>FONDURI NEANGAJATE LA 30 IUNIE 2025</t>
  </si>
  <si>
    <t>cota de 10% trim I / 2025 (REST)+trim II / 2025 (integral)</t>
  </si>
  <si>
    <t>SITUATIA PLATILOR SI  ANGAJAMENTELOR DIN FONDUL CINEMATOGRAFIC 
LA 31 MAI 2025</t>
  </si>
  <si>
    <t xml:space="preserve">                A. PLATI  IN PERIOADA 01 IAN. - 31 MAI 2025</t>
  </si>
  <si>
    <t>B. ANGAJAMENTE LA 31 MAI 2025</t>
  </si>
  <si>
    <t>SOLD CONT 5088 LA 31 MAI 2025</t>
  </si>
  <si>
    <t>FONDURI NEANGAJATE LA 31 MAI 2025</t>
  </si>
  <si>
    <t>SPRIJIN  FINANCIAR NERAMBURSABIL SESIUNEA A I-a 2025</t>
  </si>
  <si>
    <t>SOLD CONT LA 30 IUNIE 2025</t>
  </si>
  <si>
    <t>SITUATIA PLATILOR SI  ANGAJAMENTELOR DIN FONDUL CINEMATOGRAFIC 
LA 31 AUGUST 2025</t>
  </si>
  <si>
    <t xml:space="preserve">                A. PLATI  IN PERIOADA 01 IAN. - 31 AUGUST 2025</t>
  </si>
  <si>
    <t>B. ANGAJAMENTE LA 31 AUGUST 2025</t>
  </si>
  <si>
    <t>FONDURI NEANGAJATE LA 31 AUGUST 2025</t>
  </si>
  <si>
    <t>SITUATIA PLATILOR SI  ANGAJAMENTELOR DIN FONDUL CINEMATOGRAFIC 
LA 31 IULIE 2025</t>
  </si>
  <si>
    <t xml:space="preserve">                A. PLATI  IN PERIOADA 01 IAN. - 31 IULIE 2025</t>
  </si>
  <si>
    <t>B. ANGAJAMENTE LA 31 IULIE 2025</t>
  </si>
  <si>
    <t xml:space="preserve">SOLD CONT LA 31 IULIE 2025 </t>
  </si>
  <si>
    <t>FONDURI NEANGAJATE LA 31 IULIE 2025</t>
  </si>
  <si>
    <t>cota de 10% trim II / 2025 (rest)</t>
  </si>
  <si>
    <t>SITUATIA PLATILOR SI  ANGAJAMENTELOR DIN FONDUL CINEMATOGRAFIC 
LA 30 SEPTEMBRIE 2025</t>
  </si>
  <si>
    <t>B. ANGAJAMENTE LA 30 SEPTEMBRIE 2025</t>
  </si>
  <si>
    <t xml:space="preserve">                A. PLATI  IN PERIOADA 01 IAN. - 30 SEPTEMBRIE 2025</t>
  </si>
  <si>
    <t>FONDURI NEANGAJATE LA 30 SEPTEMBRIE 2025</t>
  </si>
  <si>
    <t>SOLD LA 30 SEPTEMBRIE 2025</t>
  </si>
  <si>
    <t>SOLD LA 31 AUGUST 2025</t>
  </si>
  <si>
    <t>cota de 10% trim II / 2025 (rest)+ trim III / 2025</t>
  </si>
  <si>
    <t>cota 10%  din trim IV / 2024 (TOTAL) + cota 10%  din trim I / 2025  + cota 10%  din trim II / 2025 (partial)</t>
  </si>
  <si>
    <t>SITUATIA PLATILOR SI  ANGAJAMENTELOR DIN FONDUL CINEMATOGRAFIC 
LA 31 OCTOMBRIE 2025</t>
  </si>
  <si>
    <t xml:space="preserve">                A. PLATI  IN PERIOADA 01 IAN. - 31 OCTOMBRIE 2025</t>
  </si>
  <si>
    <t>B. ANGAJAMENTE LA 31 OCTOMBRIE 2025</t>
  </si>
  <si>
    <t>SOLD LA 31 OCTOMBRIE 2025</t>
  </si>
  <si>
    <t>FONDURI NEANGAJATE LA 31 OCTOMBRIE 2025</t>
  </si>
  <si>
    <t>cota 10%  din trim IV / 2024 (total) + cota 10%  din trim I / 2025 (total)  + cota 10%  din trim II / 2025 (partial)</t>
  </si>
  <si>
    <t>SITUATIA PLATILOR SI  ANGAJAMENTELOR DIN FONDUL CINEMATOGRAFIC 
LA 30 NOIEMBRIE 2025</t>
  </si>
  <si>
    <t xml:space="preserve">                A. PLATI  IN PERIOADA 01 IAN. - 30 NOIEMBRIE 2025</t>
  </si>
  <si>
    <t>B. ANGAJAMENTE LA 30 NOIEMBRIE 2025</t>
  </si>
  <si>
    <t>SOLD LA 30 NOIEMBRIE 2025</t>
  </si>
  <si>
    <t>FONDURI NEANGAJATE LA 30 NOIEMBRIE 2025</t>
  </si>
  <si>
    <t>SPRIJIN  FINANCIAR NERAMBURSABIL SESIUNEA  I-a 2025</t>
  </si>
  <si>
    <t>SPRIJIN  FINANCIAR NERAMBURSABIL SESIUNEA A II-a 2025</t>
  </si>
  <si>
    <t>SITUATIA PLATILOR SI  ANGAJAMENTELOR DIN FONDUL CINEMATOGRAFIC 
LA 31 DECEMBRIE 2025</t>
  </si>
  <si>
    <t>B. ANGAJAMENTE LA 31 DECEMBRIE 2025</t>
  </si>
  <si>
    <t>SOLD LA 31 DECEMBRIE 2025</t>
  </si>
  <si>
    <t>FONDURI NEANGAJATE LA 31 DECEMBRIE 2025</t>
  </si>
  <si>
    <t xml:space="preserve"> </t>
  </si>
  <si>
    <t>cota de 10% trim II / 2025 (rest)+ trim III / 2025+trim IV / 2025</t>
  </si>
  <si>
    <t xml:space="preserve">                A. PLATI  IN PERIOADA 01 IANUARIE - 31 DECEMBRIE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</si>
</sst>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5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4" fillId="0" borderId="0" xfId="0" applyFont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4" fontId="4" fillId="0" borderId="0" xfId="0" applyNumberFormat="1" applyFont="1"/>
    <xf numFmtId="4" fontId="1" fillId="0" borderId="0" xfId="1" applyNumberFormat="1" applyAlignment="1">
      <alignment horizontal="center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1" fillId="0" borderId="7" xfId="1" applyBorder="1" applyAlignment="1">
      <alignment horizontal="center"/>
    </xf>
    <xf numFmtId="4" fontId="1" fillId="0" borderId="7" xfId="1" applyNumberForma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/>
    </xf>
    <xf numFmtId="4" fontId="1" fillId="0" borderId="5" xfId="1" applyNumberFormat="1" applyBorder="1" applyAlignment="1">
      <alignment horizontal="center" wrapText="1"/>
    </xf>
    <xf numFmtId="0" fontId="1" fillId="0" borderId="10" xfId="1" applyBorder="1" applyAlignment="1">
      <alignment horizontal="center" wrapText="1"/>
    </xf>
    <xf numFmtId="0" fontId="1" fillId="0" borderId="10" xfId="1" applyBorder="1" applyAlignment="1">
      <alignment horizontal="center"/>
    </xf>
    <xf numFmtId="4" fontId="1" fillId="0" borderId="6" xfId="1" applyNumberFormat="1" applyBorder="1" applyAlignment="1">
      <alignment horizontal="center" wrapText="1"/>
    </xf>
    <xf numFmtId="0" fontId="5" fillId="0" borderId="11" xfId="1" applyFont="1" applyBorder="1" applyAlignment="1">
      <alignment horizontal="left"/>
    </xf>
    <xf numFmtId="4" fontId="6" fillId="0" borderId="11" xfId="0" applyNumberFormat="1" applyFont="1" applyBorder="1"/>
    <xf numFmtId="0" fontId="5" fillId="0" borderId="11" xfId="1" applyFont="1" applyBorder="1" applyAlignment="1">
      <alignment wrapText="1"/>
    </xf>
    <xf numFmtId="4" fontId="5" fillId="0" borderId="11" xfId="2" applyNumberFormat="1" applyFont="1" applyBorder="1"/>
    <xf numFmtId="0" fontId="7" fillId="0" borderId="11" xfId="1" applyFont="1" applyBorder="1" applyAlignment="1">
      <alignment horizontal="left" wrapText="1"/>
    </xf>
    <xf numFmtId="4" fontId="7" fillId="0" borderId="11" xfId="2" applyNumberFormat="1" applyFont="1" applyBorder="1"/>
    <xf numFmtId="0" fontId="7" fillId="0" borderId="12" xfId="1" applyFont="1" applyBorder="1" applyAlignment="1">
      <alignment horizontal="left" wrapText="1"/>
    </xf>
    <xf numFmtId="4" fontId="7" fillId="2" borderId="11" xfId="2" applyNumberFormat="1" applyFont="1" applyFill="1" applyBorder="1"/>
    <xf numFmtId="0" fontId="5" fillId="4" borderId="12" xfId="1" applyFont="1" applyFill="1" applyBorder="1" applyAlignment="1">
      <alignment horizontal="left" wrapText="1"/>
    </xf>
    <xf numFmtId="4" fontId="5" fillId="4" borderId="12" xfId="2" applyNumberFormat="1" applyFont="1" applyFill="1" applyBorder="1"/>
    <xf numFmtId="0" fontId="1" fillId="0" borderId="7" xfId="1" applyBorder="1" applyAlignment="1">
      <alignment horizontal="center" wrapText="1"/>
    </xf>
    <xf numFmtId="0" fontId="2" fillId="0" borderId="7" xfId="1" applyFont="1" applyBorder="1" applyAlignment="1">
      <alignment horizontal="left"/>
    </xf>
    <xf numFmtId="4" fontId="8" fillId="0" borderId="7" xfId="0" applyNumberFormat="1" applyFont="1" applyBorder="1"/>
    <xf numFmtId="0" fontId="2" fillId="0" borderId="9" xfId="1" applyFont="1" applyBorder="1" applyAlignment="1">
      <alignment horizontal="center"/>
    </xf>
    <xf numFmtId="4" fontId="6" fillId="0" borderId="5" xfId="0" applyNumberFormat="1" applyFont="1" applyBorder="1"/>
    <xf numFmtId="0" fontId="5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5" fillId="2" borderId="14" xfId="1" applyFont="1" applyFill="1" applyBorder="1"/>
    <xf numFmtId="0" fontId="5" fillId="2" borderId="14" xfId="1" applyFont="1" applyFill="1" applyBorder="1" applyAlignment="1">
      <alignment wrapText="1"/>
    </xf>
    <xf numFmtId="4" fontId="5" fillId="2" borderId="11" xfId="1" applyNumberFormat="1" applyFont="1" applyFill="1" applyBorder="1"/>
    <xf numFmtId="0" fontId="5" fillId="0" borderId="14" xfId="1" applyFont="1" applyBorder="1" applyAlignment="1">
      <alignment wrapText="1"/>
    </xf>
    <xf numFmtId="4" fontId="6" fillId="2" borderId="11" xfId="0" applyNumberFormat="1" applyFont="1" applyFill="1" applyBorder="1"/>
    <xf numFmtId="0" fontId="5" fillId="3" borderId="14" xfId="1" applyFont="1" applyFill="1" applyBorder="1" applyAlignment="1">
      <alignment wrapText="1"/>
    </xf>
    <xf numFmtId="4" fontId="6" fillId="3" borderId="15" xfId="0" applyNumberFormat="1" applyFont="1" applyFill="1" applyBorder="1"/>
    <xf numFmtId="0" fontId="2" fillId="0" borderId="4" xfId="1" applyFont="1" applyBorder="1" applyAlignment="1">
      <alignment horizontal="center"/>
    </xf>
    <xf numFmtId="0" fontId="2" fillId="0" borderId="4" xfId="1" applyFont="1" applyBorder="1"/>
    <xf numFmtId="4" fontId="8" fillId="0" borderId="15" xfId="0" applyNumberFormat="1" applyFont="1" applyBorder="1"/>
    <xf numFmtId="0" fontId="2" fillId="0" borderId="6" xfId="1" applyFont="1" applyBorder="1" applyAlignment="1">
      <alignment horizontal="center"/>
    </xf>
    <xf numFmtId="4" fontId="6" fillId="0" borderId="6" xfId="0" applyNumberFormat="1" applyFont="1" applyBorder="1"/>
    <xf numFmtId="0" fontId="5" fillId="2" borderId="11" xfId="1" applyFont="1" applyFill="1" applyBorder="1" applyAlignment="1">
      <alignment wrapText="1"/>
    </xf>
    <xf numFmtId="0" fontId="2" fillId="2" borderId="12" xfId="1" applyFont="1" applyFill="1" applyBorder="1"/>
    <xf numFmtId="4" fontId="5" fillId="2" borderId="12" xfId="1" applyNumberFormat="1" applyFont="1" applyFill="1" applyBorder="1"/>
    <xf numFmtId="0" fontId="5" fillId="4" borderId="12" xfId="1" applyFont="1" applyFill="1" applyBorder="1" applyAlignment="1">
      <alignment wrapText="1"/>
    </xf>
    <xf numFmtId="4" fontId="5" fillId="4" borderId="12" xfId="1" applyNumberFormat="1" applyFont="1" applyFill="1" applyBorder="1"/>
    <xf numFmtId="4" fontId="8" fillId="0" borderId="4" xfId="0" applyNumberFormat="1" applyFont="1" applyBorder="1"/>
    <xf numFmtId="0" fontId="2" fillId="0" borderId="10" xfId="1" applyFont="1" applyBorder="1"/>
    <xf numFmtId="4" fontId="8" fillId="0" borderId="10" xfId="0" applyNumberFormat="1" applyFont="1" applyBorder="1"/>
    <xf numFmtId="0" fontId="2" fillId="2" borderId="4" xfId="1" applyFont="1" applyFill="1" applyBorder="1"/>
    <xf numFmtId="0" fontId="2" fillId="2" borderId="11" xfId="1" applyFont="1" applyFill="1" applyBorder="1" applyAlignment="1">
      <alignment horizontal="center" wrapText="1"/>
    </xf>
    <xf numFmtId="0" fontId="1" fillId="2" borderId="11" xfId="1" applyFill="1" applyBorder="1" applyAlignment="1">
      <alignment horizontal="center" wrapText="1"/>
    </xf>
    <xf numFmtId="0" fontId="1" fillId="2" borderId="12" xfId="1" applyFill="1" applyBorder="1" applyAlignment="1">
      <alignment horizontal="center" wrapText="1"/>
    </xf>
    <xf numFmtId="0" fontId="2" fillId="4" borderId="12" xfId="1" applyFont="1" applyFill="1" applyBorder="1" applyAlignment="1">
      <alignment horizontal="center" wrapText="1"/>
    </xf>
    <xf numFmtId="4" fontId="6" fillId="0" borderId="17" xfId="0" applyNumberFormat="1" applyFont="1" applyBorder="1"/>
    <xf numFmtId="0" fontId="1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4" fontId="6" fillId="2" borderId="12" xfId="0" applyNumberFormat="1" applyFont="1" applyFill="1" applyBorder="1"/>
    <xf numFmtId="0" fontId="2" fillId="2" borderId="15" xfId="1" applyFont="1" applyFill="1" applyBorder="1" applyAlignment="1">
      <alignment horizontal="center"/>
    </xf>
    <xf numFmtId="4" fontId="6" fillId="2" borderId="15" xfId="0" applyNumberFormat="1" applyFont="1" applyFill="1" applyBorder="1"/>
    <xf numFmtId="0" fontId="2" fillId="3" borderId="15" xfId="1" applyFont="1" applyFill="1" applyBorder="1" applyAlignment="1">
      <alignment horizontal="center"/>
    </xf>
    <xf numFmtId="4" fontId="5" fillId="2" borderId="11" xfId="2" applyNumberFormat="1" applyFont="1" applyFill="1" applyBorder="1"/>
    <xf numFmtId="0" fontId="2" fillId="2" borderId="12" xfId="1" applyFont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4" fontId="8" fillId="2" borderId="12" xfId="0" applyNumberFormat="1" applyFont="1" applyFill="1" applyBorder="1"/>
    <xf numFmtId="0" fontId="1" fillId="0" borderId="16" xfId="1" applyBorder="1" applyAlignment="1">
      <alignment horizontal="center"/>
    </xf>
    <xf numFmtId="4" fontId="8" fillId="2" borderId="4" xfId="0" applyNumberFormat="1" applyFont="1" applyFill="1" applyBorder="1"/>
    <xf numFmtId="0" fontId="2" fillId="4" borderId="12" xfId="1" applyFont="1" applyFill="1" applyBorder="1" applyAlignment="1">
      <alignment wrapText="1"/>
    </xf>
    <xf numFmtId="0" fontId="2" fillId="5" borderId="12" xfId="1" applyFont="1" applyFill="1" applyBorder="1" applyAlignment="1">
      <alignment horizontal="center" wrapText="1"/>
    </xf>
    <xf numFmtId="0" fontId="5" fillId="5" borderId="12" xfId="1" applyFont="1" applyFill="1" applyBorder="1" applyAlignment="1">
      <alignment horizontal="left" wrapText="1"/>
    </xf>
    <xf numFmtId="4" fontId="5" fillId="5" borderId="12" xfId="2" applyNumberFormat="1" applyFont="1" applyFill="1" applyBorder="1"/>
    <xf numFmtId="4" fontId="8" fillId="2" borderId="10" xfId="0" applyNumberFormat="1" applyFont="1" applyFill="1" applyBorder="1"/>
    <xf numFmtId="0" fontId="5" fillId="3" borderId="11" xfId="1" applyFont="1" applyFill="1" applyBorder="1" applyAlignment="1">
      <alignment wrapText="1"/>
    </xf>
    <xf numFmtId="4" fontId="5" fillId="3" borderId="12" xfId="1" applyNumberFormat="1" applyFont="1" applyFill="1" applyBorder="1"/>
    <xf numFmtId="0" fontId="9" fillId="0" borderId="4" xfId="1" applyFont="1" applyBorder="1" applyAlignment="1">
      <alignment horizontal="center"/>
    </xf>
    <xf numFmtId="0" fontId="9" fillId="0" borderId="4" xfId="1" applyFont="1" applyBorder="1"/>
    <xf numFmtId="0" fontId="1" fillId="2" borderId="12" xfId="1" applyFill="1" applyBorder="1" applyAlignment="1">
      <alignment horizontal="center"/>
    </xf>
    <xf numFmtId="0" fontId="2" fillId="2" borderId="12" xfId="1" applyFont="1" applyFill="1" applyBorder="1" applyAlignment="1">
      <alignment wrapText="1"/>
    </xf>
    <xf numFmtId="0" fontId="9" fillId="0" borderId="10" xfId="1" applyFont="1" applyBorder="1"/>
    <xf numFmtId="4" fontId="9" fillId="0" borderId="15" xfId="0" applyNumberFormat="1" applyFont="1" applyBorder="1"/>
    <xf numFmtId="4" fontId="9" fillId="2" borderId="4" xfId="0" applyNumberFormat="1" applyFont="1" applyFill="1" applyBorder="1"/>
    <xf numFmtId="4" fontId="9" fillId="2" borderId="10" xfId="0" applyNumberFormat="1" applyFont="1" applyFill="1" applyBorder="1"/>
    <xf numFmtId="0" fontId="3" fillId="2" borderId="1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CONTRACTE CREDIT FIN. PROD. 200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3"/>
  <sheetViews>
    <sheetView topLeftCell="A19" workbookViewId="0">
      <selection activeCell="G28" sqref="G28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x14ac:dyDescent="0.2">
      <c r="E1" s="1"/>
    </row>
    <row r="2" spans="2:5" ht="39.75" customHeight="1" thickBot="1" x14ac:dyDescent="0.25">
      <c r="E2" s="1"/>
    </row>
    <row r="3" spans="2:5" ht="13.5" thickBot="1" x14ac:dyDescent="0.25">
      <c r="B3" s="90" t="s">
        <v>40</v>
      </c>
      <c r="C3" s="91"/>
      <c r="D3" s="92"/>
      <c r="E3" s="1"/>
    </row>
    <row r="4" spans="2:5" ht="13.5" thickBot="1" x14ac:dyDescent="0.25">
      <c r="B4" s="2"/>
      <c r="C4" s="3"/>
      <c r="D4" s="5"/>
      <c r="E4" s="1"/>
    </row>
    <row r="5" spans="2:5" ht="39" thickBot="1" x14ac:dyDescent="0.25">
      <c r="B5" s="6" t="s">
        <v>0</v>
      </c>
      <c r="C5" s="7" t="s">
        <v>1</v>
      </c>
      <c r="D5" s="8" t="s">
        <v>2</v>
      </c>
      <c r="E5" s="1"/>
    </row>
    <row r="6" spans="2:5" ht="13.5" thickBot="1" x14ac:dyDescent="0.25">
      <c r="B6" s="9"/>
      <c r="C6" s="10"/>
      <c r="D6" s="11"/>
      <c r="E6" s="1"/>
    </row>
    <row r="7" spans="2:5" ht="13.5" thickBot="1" x14ac:dyDescent="0.25">
      <c r="B7" s="12"/>
      <c r="C7" s="13" t="s">
        <v>35</v>
      </c>
      <c r="D7" s="14"/>
      <c r="E7" s="1"/>
    </row>
    <row r="8" spans="2:5" x14ac:dyDescent="0.2">
      <c r="B8" s="15"/>
      <c r="C8" s="16"/>
      <c r="D8" s="17"/>
      <c r="E8" s="1"/>
    </row>
    <row r="9" spans="2:5" x14ac:dyDescent="0.2">
      <c r="B9" s="56">
        <v>1</v>
      </c>
      <c r="C9" s="18" t="s">
        <v>3</v>
      </c>
      <c r="D9" s="19">
        <v>407800</v>
      </c>
      <c r="E9" s="1"/>
    </row>
    <row r="10" spans="2:5" ht="25.5" x14ac:dyDescent="0.2">
      <c r="B10" s="56">
        <v>2</v>
      </c>
      <c r="C10" s="20" t="s">
        <v>17</v>
      </c>
      <c r="D10" s="21">
        <v>406219</v>
      </c>
      <c r="E10" s="1"/>
    </row>
    <row r="11" spans="2:5" ht="25.5" x14ac:dyDescent="0.2">
      <c r="B11" s="57"/>
      <c r="C11" s="22" t="s">
        <v>4</v>
      </c>
      <c r="D11" s="23">
        <v>233269</v>
      </c>
      <c r="E11" s="1"/>
    </row>
    <row r="12" spans="2:5" ht="38.25" x14ac:dyDescent="0.2">
      <c r="B12" s="58"/>
      <c r="C12" s="24" t="s">
        <v>5</v>
      </c>
      <c r="D12" s="25">
        <v>172950</v>
      </c>
      <c r="E12" s="1"/>
    </row>
    <row r="13" spans="2:5" ht="13.5" thickBot="1" x14ac:dyDescent="0.25">
      <c r="B13" s="59">
        <v>3</v>
      </c>
      <c r="C13" s="26" t="s">
        <v>39</v>
      </c>
      <c r="D13" s="27">
        <v>800000</v>
      </c>
      <c r="E13" s="1"/>
    </row>
    <row r="14" spans="2:5" ht="13.5" thickBot="1" x14ac:dyDescent="0.25">
      <c r="B14" s="28"/>
      <c r="C14" s="29" t="s">
        <v>6</v>
      </c>
      <c r="D14" s="30">
        <f>D9+D10+D13</f>
        <v>1614019</v>
      </c>
      <c r="E14" s="1"/>
    </row>
    <row r="15" spans="2:5" ht="13.5" thickBot="1" x14ac:dyDescent="0.25">
      <c r="B15" s="12"/>
      <c r="C15" s="31" t="s">
        <v>36</v>
      </c>
      <c r="D15" s="32"/>
      <c r="E15" s="1"/>
    </row>
    <row r="16" spans="2:5" x14ac:dyDescent="0.2">
      <c r="B16" s="15"/>
      <c r="C16" s="33"/>
      <c r="D16" s="60"/>
      <c r="E16" s="1"/>
    </row>
    <row r="17" spans="2:5" x14ac:dyDescent="0.2">
      <c r="B17" s="61"/>
      <c r="C17" s="34" t="s">
        <v>7</v>
      </c>
      <c r="D17" s="19"/>
      <c r="E17" s="1"/>
    </row>
    <row r="18" spans="2:5" x14ac:dyDescent="0.2">
      <c r="B18" s="62">
        <v>1</v>
      </c>
      <c r="C18" s="35" t="s">
        <v>8</v>
      </c>
      <c r="D18" s="39">
        <v>46936561</v>
      </c>
      <c r="E18" s="1"/>
    </row>
    <row r="19" spans="2:5" x14ac:dyDescent="0.2">
      <c r="B19" s="62">
        <v>2</v>
      </c>
      <c r="C19" s="36" t="s">
        <v>24</v>
      </c>
      <c r="D19" s="37">
        <v>700000</v>
      </c>
      <c r="E19" s="1"/>
    </row>
    <row r="20" spans="2:5" x14ac:dyDescent="0.2">
      <c r="B20" s="62">
        <v>3</v>
      </c>
      <c r="C20" s="36" t="s">
        <v>25</v>
      </c>
      <c r="D20" s="37">
        <v>0</v>
      </c>
      <c r="E20" s="1"/>
    </row>
    <row r="21" spans="2:5" x14ac:dyDescent="0.2">
      <c r="B21" s="62">
        <v>4</v>
      </c>
      <c r="C21" s="38" t="s">
        <v>26</v>
      </c>
      <c r="D21" s="37">
        <v>0</v>
      </c>
      <c r="E21" s="1"/>
    </row>
    <row r="22" spans="2:5" x14ac:dyDescent="0.2">
      <c r="B22" s="63">
        <v>5</v>
      </c>
      <c r="C22" s="36" t="s">
        <v>27</v>
      </c>
      <c r="D22" s="37">
        <v>123000</v>
      </c>
      <c r="E22" s="1"/>
    </row>
    <row r="23" spans="2:5" x14ac:dyDescent="0.2">
      <c r="B23" s="63">
        <v>6</v>
      </c>
      <c r="C23" s="36" t="s">
        <v>28</v>
      </c>
      <c r="D23" s="64">
        <v>12120152</v>
      </c>
      <c r="E23" s="1"/>
    </row>
    <row r="24" spans="2:5" ht="13.5" thickBot="1" x14ac:dyDescent="0.25">
      <c r="B24" s="65">
        <v>7</v>
      </c>
      <c r="C24" s="36" t="s">
        <v>18</v>
      </c>
      <c r="D24" s="39">
        <v>14826600</v>
      </c>
      <c r="E24" s="1"/>
    </row>
    <row r="25" spans="2:5" ht="13.5" thickBot="1" x14ac:dyDescent="0.25">
      <c r="B25" s="65">
        <v>8</v>
      </c>
      <c r="C25" s="36" t="s">
        <v>29</v>
      </c>
      <c r="D25" s="66">
        <v>21045193</v>
      </c>
      <c r="E25" s="1"/>
    </row>
    <row r="26" spans="2:5" ht="13.5" thickBot="1" x14ac:dyDescent="0.25">
      <c r="B26" s="65">
        <v>9</v>
      </c>
      <c r="C26" s="36" t="s">
        <v>30</v>
      </c>
      <c r="D26" s="66">
        <v>33501192</v>
      </c>
      <c r="E26" s="1"/>
    </row>
    <row r="27" spans="2:5" ht="13.5" thickBot="1" x14ac:dyDescent="0.25">
      <c r="B27" s="67">
        <v>10</v>
      </c>
      <c r="C27" s="40" t="s">
        <v>31</v>
      </c>
      <c r="D27" s="41">
        <v>30000000</v>
      </c>
      <c r="E27" s="1"/>
    </row>
    <row r="28" spans="2:5" ht="13.5" thickBot="1" x14ac:dyDescent="0.25">
      <c r="B28" s="42" t="s">
        <v>9</v>
      </c>
      <c r="C28" s="43" t="s">
        <v>10</v>
      </c>
      <c r="D28" s="44">
        <f>SUM(D18:D27)</f>
        <v>159252698</v>
      </c>
      <c r="E28" s="1"/>
    </row>
    <row r="29" spans="2:5" x14ac:dyDescent="0.2">
      <c r="B29" s="16"/>
      <c r="C29" s="45" t="s">
        <v>11</v>
      </c>
      <c r="D29" s="46"/>
      <c r="E29" s="1"/>
    </row>
    <row r="30" spans="2:5" x14ac:dyDescent="0.2">
      <c r="B30" s="63">
        <v>1</v>
      </c>
      <c r="C30" s="20" t="s">
        <v>12</v>
      </c>
      <c r="D30" s="68">
        <v>2966677</v>
      </c>
      <c r="E30" s="1"/>
    </row>
    <row r="31" spans="2:5" ht="25.5" x14ac:dyDescent="0.2">
      <c r="B31" s="62">
        <v>2</v>
      </c>
      <c r="C31" s="47" t="s">
        <v>13</v>
      </c>
      <c r="D31" s="37">
        <v>6343638</v>
      </c>
      <c r="E31" s="1"/>
    </row>
    <row r="32" spans="2:5" ht="25.5" x14ac:dyDescent="0.2">
      <c r="B32" s="62">
        <v>3</v>
      </c>
      <c r="C32" s="47" t="s">
        <v>19</v>
      </c>
      <c r="D32" s="37">
        <v>0</v>
      </c>
      <c r="E32" s="1"/>
    </row>
    <row r="33" spans="2:5" x14ac:dyDescent="0.2">
      <c r="B33" s="62">
        <v>4</v>
      </c>
      <c r="C33" s="47" t="s">
        <v>20</v>
      </c>
      <c r="D33" s="37">
        <v>0</v>
      </c>
      <c r="E33" s="1"/>
    </row>
    <row r="34" spans="2:5" ht="25.5" x14ac:dyDescent="0.2">
      <c r="B34" s="62">
        <v>5</v>
      </c>
      <c r="C34" s="47" t="s">
        <v>21</v>
      </c>
      <c r="D34" s="37">
        <v>0</v>
      </c>
      <c r="E34" s="1"/>
    </row>
    <row r="35" spans="2:5" x14ac:dyDescent="0.2">
      <c r="B35" s="69">
        <v>6</v>
      </c>
      <c r="C35" s="47" t="s">
        <v>22</v>
      </c>
      <c r="D35" s="49">
        <v>0</v>
      </c>
      <c r="E35" s="1"/>
    </row>
    <row r="36" spans="2:5" ht="25.5" x14ac:dyDescent="0.2">
      <c r="B36" s="69">
        <v>7</v>
      </c>
      <c r="C36" s="47" t="s">
        <v>23</v>
      </c>
      <c r="D36" s="49">
        <v>0</v>
      </c>
      <c r="E36" s="1"/>
    </row>
    <row r="37" spans="2:5" x14ac:dyDescent="0.2">
      <c r="B37" s="69">
        <v>8</v>
      </c>
      <c r="C37" s="47" t="s">
        <v>32</v>
      </c>
      <c r="D37" s="49">
        <v>65000</v>
      </c>
      <c r="E37" s="1"/>
    </row>
    <row r="38" spans="2:5" ht="25.5" x14ac:dyDescent="0.2">
      <c r="B38" s="69">
        <v>9</v>
      </c>
      <c r="C38" s="47" t="s">
        <v>33</v>
      </c>
      <c r="D38" s="49">
        <v>245000</v>
      </c>
      <c r="E38" s="1"/>
    </row>
    <row r="39" spans="2:5" ht="13.5" thickBot="1" x14ac:dyDescent="0.25">
      <c r="B39" s="70">
        <v>10</v>
      </c>
      <c r="C39" s="50" t="s">
        <v>34</v>
      </c>
      <c r="D39" s="51">
        <v>1575444</v>
      </c>
      <c r="E39" s="1"/>
    </row>
    <row r="40" spans="2:5" ht="13.5" thickBot="1" x14ac:dyDescent="0.25">
      <c r="B40" s="42" t="s">
        <v>14</v>
      </c>
      <c r="C40" s="43" t="s">
        <v>15</v>
      </c>
      <c r="D40" s="52">
        <f>SUM(D30:D39)</f>
        <v>11195759</v>
      </c>
      <c r="E40" s="1"/>
    </row>
    <row r="41" spans="2:5" x14ac:dyDescent="0.2">
      <c r="B41" s="16"/>
      <c r="C41" s="53" t="s">
        <v>16</v>
      </c>
      <c r="D41" s="54">
        <f>D28+D40</f>
        <v>170448457</v>
      </c>
      <c r="E41" s="1"/>
    </row>
    <row r="42" spans="2:5" ht="13.5" thickBot="1" x14ac:dyDescent="0.25">
      <c r="B42" s="61"/>
      <c r="C42" s="48" t="s">
        <v>37</v>
      </c>
      <c r="D42" s="71">
        <v>190387240.88</v>
      </c>
      <c r="E42" s="1"/>
    </row>
    <row r="43" spans="2:5" ht="13.5" thickBot="1" x14ac:dyDescent="0.25">
      <c r="B43" s="72"/>
      <c r="C43" s="55" t="s">
        <v>38</v>
      </c>
      <c r="D43" s="73">
        <f>D42-D41</f>
        <v>19938783.879999995</v>
      </c>
      <c r="E43" s="1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8818-F0A3-4914-921E-F71E5D113C3F}">
  <dimension ref="B1:E35"/>
  <sheetViews>
    <sheetView topLeftCell="A4" workbookViewId="0">
      <selection activeCell="D34" sqref="D34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88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89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33868006</v>
      </c>
      <c r="E8" s="1"/>
    </row>
    <row r="9" spans="2:5" ht="25.5" x14ac:dyDescent="0.2">
      <c r="B9" s="56">
        <v>2</v>
      </c>
      <c r="C9" s="20" t="s">
        <v>17</v>
      </c>
      <c r="D9" s="21">
        <v>11847590.25</v>
      </c>
      <c r="E9" s="1"/>
    </row>
    <row r="10" spans="2:5" ht="25.5" x14ac:dyDescent="0.2">
      <c r="B10" s="57"/>
      <c r="C10" s="22" t="s">
        <v>4</v>
      </c>
      <c r="D10" s="23">
        <v>8872207.1300000008</v>
      </c>
      <c r="E10" s="1"/>
    </row>
    <row r="11" spans="2:5" ht="38.25" x14ac:dyDescent="0.2">
      <c r="B11" s="58"/>
      <c r="C11" s="24" t="s">
        <v>5</v>
      </c>
      <c r="D11" s="25">
        <v>2975383.12</v>
      </c>
      <c r="E11" s="1"/>
    </row>
    <row r="12" spans="2:5" ht="26.25" thickBot="1" x14ac:dyDescent="0.25">
      <c r="B12" s="75">
        <v>3</v>
      </c>
      <c r="C12" s="76" t="s">
        <v>93</v>
      </c>
      <c r="D12" s="77">
        <v>6475444</v>
      </c>
      <c r="E12" s="1"/>
    </row>
    <row r="13" spans="2:5" ht="13.5" thickBot="1" x14ac:dyDescent="0.25">
      <c r="B13" s="28"/>
      <c r="C13" s="29" t="s">
        <v>6</v>
      </c>
      <c r="D13" s="30">
        <f>D8+D9+D12</f>
        <v>52191040.25</v>
      </c>
      <c r="E13" s="1"/>
    </row>
    <row r="14" spans="2:5" ht="13.5" thickBot="1" x14ac:dyDescent="0.25">
      <c r="B14" s="12"/>
      <c r="C14" s="31" t="s">
        <v>90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55318159</v>
      </c>
      <c r="E17" s="1"/>
    </row>
    <row r="18" spans="2:5" x14ac:dyDescent="0.2">
      <c r="B18" s="62">
        <v>2</v>
      </c>
      <c r="C18" s="36" t="s">
        <v>24</v>
      </c>
      <c r="D18" s="37">
        <v>400000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340000</v>
      </c>
      <c r="E20" s="1"/>
    </row>
    <row r="21" spans="2:5" ht="13.5" thickBot="1" x14ac:dyDescent="0.25">
      <c r="B21" s="65">
        <v>7</v>
      </c>
      <c r="C21" s="36" t="s">
        <v>18</v>
      </c>
      <c r="D21" s="39">
        <v>5610000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11170000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21509332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29164296</v>
      </c>
      <c r="E24" s="1"/>
    </row>
    <row r="25" spans="2:5" ht="13.5" thickBot="1" x14ac:dyDescent="0.25">
      <c r="B25" s="81" t="s">
        <v>9</v>
      </c>
      <c r="C25" s="82" t="s">
        <v>10</v>
      </c>
      <c r="D25" s="86">
        <f>SUM(D17:D24)</f>
        <v>123634787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1343121</v>
      </c>
      <c r="E27" s="1"/>
    </row>
    <row r="28" spans="2:5" ht="25.5" x14ac:dyDescent="0.2">
      <c r="B28" s="62">
        <v>2</v>
      </c>
      <c r="C28" s="47" t="s">
        <v>13</v>
      </c>
      <c r="D28" s="37">
        <v>8882672.3100000005</v>
      </c>
      <c r="E28" s="1"/>
    </row>
    <row r="29" spans="2:5" ht="25.5" x14ac:dyDescent="0.2">
      <c r="B29" s="69">
        <v>10</v>
      </c>
      <c r="C29" s="47" t="s">
        <v>68</v>
      </c>
      <c r="D29" s="49">
        <v>65000</v>
      </c>
      <c r="E29" s="1"/>
    </row>
    <row r="30" spans="2:5" ht="13.5" thickBot="1" x14ac:dyDescent="0.25">
      <c r="B30" s="83">
        <v>11</v>
      </c>
      <c r="C30" s="84" t="s">
        <v>86</v>
      </c>
      <c r="D30" s="49">
        <v>3224899</v>
      </c>
      <c r="E30" s="1"/>
    </row>
    <row r="31" spans="2:5" ht="13.5" thickBot="1" x14ac:dyDescent="0.25">
      <c r="B31" s="81" t="s">
        <v>14</v>
      </c>
      <c r="C31" s="82" t="s">
        <v>15</v>
      </c>
      <c r="D31" s="87">
        <f>SUM(D27:D30)</f>
        <v>13515692.310000001</v>
      </c>
      <c r="E31" s="1"/>
    </row>
    <row r="32" spans="2:5" x14ac:dyDescent="0.2">
      <c r="B32" s="16"/>
      <c r="C32" s="85" t="s">
        <v>16</v>
      </c>
      <c r="D32" s="88">
        <f>D25+D31</f>
        <v>137150479.31</v>
      </c>
      <c r="E32" s="1"/>
    </row>
    <row r="33" spans="2:5" ht="13.5" thickBot="1" x14ac:dyDescent="0.25">
      <c r="B33" s="61"/>
      <c r="C33" s="48" t="s">
        <v>91</v>
      </c>
      <c r="D33" s="71">
        <v>208369812.69</v>
      </c>
      <c r="E33" s="1"/>
    </row>
    <row r="34" spans="2:5" ht="13.5" thickBot="1" x14ac:dyDescent="0.25">
      <c r="B34" s="72"/>
      <c r="C34" s="55" t="s">
        <v>92</v>
      </c>
      <c r="D34" s="73">
        <f>D33-D32</f>
        <v>71219333.379999995</v>
      </c>
      <c r="E34" s="1"/>
    </row>
    <row r="35" spans="2:5" x14ac:dyDescent="0.2">
      <c r="E35" s="1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2FC0-A75B-45F3-A8C8-BCF4B5ED07B1}">
  <dimension ref="B1:E36"/>
  <sheetViews>
    <sheetView topLeftCell="A10" workbookViewId="0">
      <selection activeCell="L18" sqref="L18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94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95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35778338</v>
      </c>
      <c r="E8" s="1"/>
    </row>
    <row r="9" spans="2:5" ht="25.5" x14ac:dyDescent="0.2">
      <c r="B9" s="56">
        <v>2</v>
      </c>
      <c r="C9" s="20" t="s">
        <v>17</v>
      </c>
      <c r="D9" s="21">
        <v>13173008.25</v>
      </c>
      <c r="E9" s="1"/>
    </row>
    <row r="10" spans="2:5" ht="25.5" x14ac:dyDescent="0.2">
      <c r="B10" s="57"/>
      <c r="C10" s="22" t="s">
        <v>4</v>
      </c>
      <c r="D10" s="23">
        <v>9873474.1699999999</v>
      </c>
      <c r="E10" s="1"/>
    </row>
    <row r="11" spans="2:5" ht="38.25" x14ac:dyDescent="0.2">
      <c r="B11" s="58"/>
      <c r="C11" s="24" t="s">
        <v>5</v>
      </c>
      <c r="D11" s="25">
        <v>3299534.08</v>
      </c>
      <c r="E11" s="1"/>
    </row>
    <row r="12" spans="2:5" ht="26.25" thickBot="1" x14ac:dyDescent="0.25">
      <c r="B12" s="75">
        <v>3</v>
      </c>
      <c r="C12" s="76" t="s">
        <v>93</v>
      </c>
      <c r="D12" s="77">
        <v>6675444</v>
      </c>
      <c r="E12" s="1"/>
    </row>
    <row r="13" spans="2:5" ht="13.5" thickBot="1" x14ac:dyDescent="0.25">
      <c r="B13" s="28"/>
      <c r="C13" s="29" t="s">
        <v>6</v>
      </c>
      <c r="D13" s="30">
        <f>D8+D9+D12</f>
        <v>55626790.25</v>
      </c>
      <c r="E13" s="1"/>
    </row>
    <row r="14" spans="2:5" ht="13.5" thickBot="1" x14ac:dyDescent="0.25">
      <c r="B14" s="12"/>
      <c r="C14" s="31" t="s">
        <v>96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59629827</v>
      </c>
      <c r="E17" s="1"/>
    </row>
    <row r="18" spans="2:5" x14ac:dyDescent="0.2">
      <c r="B18" s="62">
        <v>2</v>
      </c>
      <c r="C18" s="36" t="s">
        <v>24</v>
      </c>
      <c r="D18" s="37">
        <v>400000</v>
      </c>
      <c r="E18" s="1"/>
    </row>
    <row r="19" spans="2:5" x14ac:dyDescent="0.2">
      <c r="B19" s="62">
        <v>3</v>
      </c>
      <c r="C19" s="36" t="s">
        <v>27</v>
      </c>
      <c r="D19" s="37">
        <v>123000</v>
      </c>
      <c r="E19" s="1"/>
    </row>
    <row r="20" spans="2:5" x14ac:dyDescent="0.2">
      <c r="B20" s="62">
        <v>4</v>
      </c>
      <c r="C20" s="36" t="s">
        <v>28</v>
      </c>
      <c r="D20" s="64">
        <v>340000</v>
      </c>
      <c r="E20" s="1"/>
    </row>
    <row r="21" spans="2:5" x14ac:dyDescent="0.2">
      <c r="B21" s="62">
        <v>5</v>
      </c>
      <c r="C21" s="36" t="s">
        <v>18</v>
      </c>
      <c r="D21" s="39">
        <v>5610000</v>
      </c>
      <c r="E21" s="1"/>
    </row>
    <row r="22" spans="2:5" ht="13.5" thickBot="1" x14ac:dyDescent="0.25">
      <c r="B22" s="62">
        <v>6</v>
      </c>
      <c r="C22" s="36" t="s">
        <v>29</v>
      </c>
      <c r="D22" s="66">
        <v>9970000</v>
      </c>
      <c r="E22" s="1"/>
    </row>
    <row r="23" spans="2:5" ht="13.5" thickBot="1" x14ac:dyDescent="0.25">
      <c r="B23" s="62">
        <v>7</v>
      </c>
      <c r="C23" s="36" t="s">
        <v>30</v>
      </c>
      <c r="D23" s="66">
        <v>16879332</v>
      </c>
      <c r="E23" s="1"/>
    </row>
    <row r="24" spans="2:5" ht="13.5" thickBot="1" x14ac:dyDescent="0.25">
      <c r="B24" s="62">
        <v>8</v>
      </c>
      <c r="C24" s="36" t="s">
        <v>31</v>
      </c>
      <c r="D24" s="66">
        <v>28740964</v>
      </c>
      <c r="E24" s="1"/>
    </row>
    <row r="25" spans="2:5" ht="13.5" thickBot="1" x14ac:dyDescent="0.25">
      <c r="B25" s="81" t="s">
        <v>9</v>
      </c>
      <c r="C25" s="82" t="s">
        <v>10</v>
      </c>
      <c r="D25" s="86">
        <f>SUM(D17:D24)</f>
        <v>121693123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2343358</v>
      </c>
      <c r="E27" s="1"/>
    </row>
    <row r="28" spans="2:5" ht="25.5" x14ac:dyDescent="0.2">
      <c r="B28" s="62">
        <v>2</v>
      </c>
      <c r="C28" s="47" t="s">
        <v>13</v>
      </c>
      <c r="D28" s="37">
        <v>8652000.6400000006</v>
      </c>
      <c r="E28" s="1"/>
    </row>
    <row r="29" spans="2:5" x14ac:dyDescent="0.2">
      <c r="B29" s="69">
        <v>3</v>
      </c>
      <c r="C29" s="47" t="s">
        <v>99</v>
      </c>
      <c r="D29" s="49">
        <v>65000</v>
      </c>
      <c r="E29" s="1"/>
    </row>
    <row r="30" spans="2:5" ht="25.5" x14ac:dyDescent="0.2">
      <c r="B30" s="69">
        <v>4</v>
      </c>
      <c r="C30" s="47" t="s">
        <v>100</v>
      </c>
      <c r="D30" s="49">
        <v>860000</v>
      </c>
      <c r="E30" s="1"/>
    </row>
    <row r="31" spans="2:5" ht="13.5" thickBot="1" x14ac:dyDescent="0.25">
      <c r="B31" s="89">
        <v>5</v>
      </c>
      <c r="C31" s="84" t="s">
        <v>86</v>
      </c>
      <c r="D31" s="49">
        <v>3024899</v>
      </c>
      <c r="E31" s="1"/>
    </row>
    <row r="32" spans="2:5" ht="13.5" thickBot="1" x14ac:dyDescent="0.25">
      <c r="B32" s="81" t="s">
        <v>14</v>
      </c>
      <c r="C32" s="82" t="s">
        <v>15</v>
      </c>
      <c r="D32" s="87">
        <f>SUM(D27:D31)</f>
        <v>14945257.640000001</v>
      </c>
      <c r="E32" s="1"/>
    </row>
    <row r="33" spans="2:5" x14ac:dyDescent="0.2">
      <c r="B33" s="16"/>
      <c r="C33" s="85" t="s">
        <v>16</v>
      </c>
      <c r="D33" s="88">
        <f>D25+D32</f>
        <v>136638380.63999999</v>
      </c>
      <c r="E33" s="1"/>
    </row>
    <row r="34" spans="2:5" ht="13.5" thickBot="1" x14ac:dyDescent="0.25">
      <c r="B34" s="61"/>
      <c r="C34" s="48" t="s">
        <v>97</v>
      </c>
      <c r="D34" s="71">
        <v>210848790.69999999</v>
      </c>
      <c r="E34" s="1"/>
    </row>
    <row r="35" spans="2:5" ht="13.5" thickBot="1" x14ac:dyDescent="0.25">
      <c r="B35" s="72"/>
      <c r="C35" s="55" t="s">
        <v>98</v>
      </c>
      <c r="D35" s="73">
        <f>D34-D33</f>
        <v>74210410.060000002</v>
      </c>
      <c r="E35" s="1"/>
    </row>
    <row r="36" spans="2:5" x14ac:dyDescent="0.2">
      <c r="E36" s="1"/>
    </row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24CF6-80EF-43D7-AE69-611F631D0E2E}">
  <dimension ref="B1:F36"/>
  <sheetViews>
    <sheetView tabSelected="1" workbookViewId="0">
      <selection activeCell="I10" sqref="I10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101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107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41603127</v>
      </c>
      <c r="E8" s="1"/>
    </row>
    <row r="9" spans="2:5" ht="25.5" x14ac:dyDescent="0.2">
      <c r="B9" s="56">
        <v>2</v>
      </c>
      <c r="C9" s="20" t="s">
        <v>17</v>
      </c>
      <c r="D9" s="21">
        <v>15512317.130000001</v>
      </c>
      <c r="E9" s="1"/>
    </row>
    <row r="10" spans="2:5" ht="25.5" x14ac:dyDescent="0.2">
      <c r="B10" s="57"/>
      <c r="C10" s="22" t="s">
        <v>4</v>
      </c>
      <c r="D10" s="23">
        <v>11696786.050000001</v>
      </c>
      <c r="E10" s="1"/>
    </row>
    <row r="11" spans="2:5" ht="38.25" x14ac:dyDescent="0.2">
      <c r="B11" s="58"/>
      <c r="C11" s="24" t="s">
        <v>5</v>
      </c>
      <c r="D11" s="25">
        <v>3815531.08</v>
      </c>
      <c r="E11" s="1"/>
    </row>
    <row r="12" spans="2:5" ht="26.25" thickBot="1" x14ac:dyDescent="0.25">
      <c r="B12" s="75">
        <v>3</v>
      </c>
      <c r="C12" s="76" t="s">
        <v>93</v>
      </c>
      <c r="D12" s="77">
        <v>7125444</v>
      </c>
      <c r="E12" s="1"/>
    </row>
    <row r="13" spans="2:5" ht="13.5" thickBot="1" x14ac:dyDescent="0.25">
      <c r="B13" s="28"/>
      <c r="C13" s="29" t="s">
        <v>6</v>
      </c>
      <c r="D13" s="30">
        <f>D8+D9+D12</f>
        <v>64240888.130000003</v>
      </c>
      <c r="E13" s="1"/>
    </row>
    <row r="14" spans="2:5" ht="13.5" thickBot="1" x14ac:dyDescent="0.25">
      <c r="B14" s="12"/>
      <c r="C14" s="31" t="s">
        <v>102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6" x14ac:dyDescent="0.2">
      <c r="B17" s="62">
        <v>1</v>
      </c>
      <c r="C17" s="35" t="s">
        <v>8</v>
      </c>
      <c r="D17" s="39">
        <v>57790038</v>
      </c>
      <c r="E17" s="1"/>
    </row>
    <row r="18" spans="2:6" x14ac:dyDescent="0.2">
      <c r="B18" s="62">
        <v>2</v>
      </c>
      <c r="C18" s="36" t="s">
        <v>24</v>
      </c>
      <c r="D18" s="37">
        <v>400000</v>
      </c>
      <c r="E18" s="1"/>
    </row>
    <row r="19" spans="2:6" x14ac:dyDescent="0.2">
      <c r="B19" s="62">
        <v>3</v>
      </c>
      <c r="C19" s="36" t="s">
        <v>27</v>
      </c>
      <c r="D19" s="37">
        <v>123000</v>
      </c>
      <c r="E19" s="1"/>
    </row>
    <row r="20" spans="2:6" x14ac:dyDescent="0.2">
      <c r="B20" s="62">
        <v>4</v>
      </c>
      <c r="C20" s="36" t="s">
        <v>28</v>
      </c>
      <c r="D20" s="64">
        <v>305000</v>
      </c>
      <c r="E20" s="1"/>
    </row>
    <row r="21" spans="2:6" x14ac:dyDescent="0.2">
      <c r="B21" s="62">
        <v>5</v>
      </c>
      <c r="C21" s="36" t="s">
        <v>18</v>
      </c>
      <c r="D21" s="39">
        <v>4710000</v>
      </c>
      <c r="E21" s="1"/>
    </row>
    <row r="22" spans="2:6" ht="13.5" thickBot="1" x14ac:dyDescent="0.25">
      <c r="B22" s="62">
        <v>6</v>
      </c>
      <c r="C22" s="36" t="s">
        <v>29</v>
      </c>
      <c r="D22" s="66">
        <v>9970000</v>
      </c>
      <c r="E22" s="1"/>
    </row>
    <row r="23" spans="2:6" ht="13.5" thickBot="1" x14ac:dyDescent="0.25">
      <c r="B23" s="62">
        <v>7</v>
      </c>
      <c r="C23" s="36" t="s">
        <v>30</v>
      </c>
      <c r="D23" s="66">
        <v>15179332</v>
      </c>
      <c r="E23" s="1"/>
    </row>
    <row r="24" spans="2:6" ht="13.5" thickBot="1" x14ac:dyDescent="0.25">
      <c r="B24" s="62">
        <v>8</v>
      </c>
      <c r="C24" s="36" t="s">
        <v>31</v>
      </c>
      <c r="D24" s="66">
        <v>27315964</v>
      </c>
      <c r="E24" s="1"/>
    </row>
    <row r="25" spans="2:6" ht="13.5" thickBot="1" x14ac:dyDescent="0.25">
      <c r="B25" s="81" t="s">
        <v>9</v>
      </c>
      <c r="C25" s="82" t="s">
        <v>10</v>
      </c>
      <c r="D25" s="86">
        <f>SUM(D17:D24)</f>
        <v>115793334</v>
      </c>
      <c r="E25" s="1"/>
    </row>
    <row r="26" spans="2:6" x14ac:dyDescent="0.2">
      <c r="B26" s="16"/>
      <c r="C26" s="45" t="s">
        <v>11</v>
      </c>
      <c r="D26" s="46"/>
      <c r="E26" s="1"/>
      <c r="F26" s="1" t="s">
        <v>105</v>
      </c>
    </row>
    <row r="27" spans="2:6" x14ac:dyDescent="0.2">
      <c r="B27" s="63">
        <v>1</v>
      </c>
      <c r="C27" s="20" t="s">
        <v>12</v>
      </c>
      <c r="D27" s="68">
        <v>794730</v>
      </c>
      <c r="E27" s="1"/>
    </row>
    <row r="28" spans="2:6" ht="25.5" x14ac:dyDescent="0.2">
      <c r="B28" s="62">
        <v>2</v>
      </c>
      <c r="C28" s="47" t="s">
        <v>13</v>
      </c>
      <c r="D28" s="37">
        <v>8688373.4399999995</v>
      </c>
      <c r="E28" s="1"/>
    </row>
    <row r="29" spans="2:6" x14ac:dyDescent="0.2">
      <c r="B29" s="69">
        <v>3</v>
      </c>
      <c r="C29" s="47" t="s">
        <v>99</v>
      </c>
      <c r="D29" s="49">
        <v>65000</v>
      </c>
      <c r="E29" s="1"/>
    </row>
    <row r="30" spans="2:6" ht="25.5" x14ac:dyDescent="0.2">
      <c r="B30" s="69">
        <v>4</v>
      </c>
      <c r="C30" s="47" t="s">
        <v>100</v>
      </c>
      <c r="D30" s="49">
        <v>850000</v>
      </c>
      <c r="E30" s="1"/>
    </row>
    <row r="31" spans="2:6" ht="26.25" thickBot="1" x14ac:dyDescent="0.25">
      <c r="B31" s="89">
        <v>5</v>
      </c>
      <c r="C31" s="84" t="s">
        <v>106</v>
      </c>
      <c r="D31" s="49">
        <v>5417095.7999999998</v>
      </c>
      <c r="E31" s="1"/>
    </row>
    <row r="32" spans="2:6" ht="13.5" thickBot="1" x14ac:dyDescent="0.25">
      <c r="B32" s="81" t="s">
        <v>14</v>
      </c>
      <c r="C32" s="82" t="s">
        <v>15</v>
      </c>
      <c r="D32" s="87">
        <f>SUM(D27:D31)</f>
        <v>15815199.239999998</v>
      </c>
      <c r="E32" s="1"/>
    </row>
    <row r="33" spans="2:5" x14ac:dyDescent="0.2">
      <c r="B33" s="16"/>
      <c r="C33" s="85" t="s">
        <v>16</v>
      </c>
      <c r="D33" s="88">
        <f>D25+D32</f>
        <v>131608533.23999999</v>
      </c>
      <c r="E33" s="1"/>
    </row>
    <row r="34" spans="2:5" ht="13.5" thickBot="1" x14ac:dyDescent="0.25">
      <c r="B34" s="61"/>
      <c r="C34" s="48" t="s">
        <v>103</v>
      </c>
      <c r="D34" s="71">
        <v>209078426.88</v>
      </c>
      <c r="E34" s="1"/>
    </row>
    <row r="35" spans="2:5" ht="13.5" thickBot="1" x14ac:dyDescent="0.25">
      <c r="B35" s="72"/>
      <c r="C35" s="55" t="s">
        <v>104</v>
      </c>
      <c r="D35" s="73">
        <f>D34-D33</f>
        <v>77469893.640000001</v>
      </c>
      <c r="E35" s="1"/>
    </row>
    <row r="36" spans="2:5" x14ac:dyDescent="0.2">
      <c r="E36" s="1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3"/>
  <sheetViews>
    <sheetView topLeftCell="A13" workbookViewId="0">
      <selection activeCell="H42" sqref="H42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41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42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6411920</v>
      </c>
      <c r="E8" s="1"/>
    </row>
    <row r="9" spans="2:5" ht="25.5" x14ac:dyDescent="0.2">
      <c r="B9" s="56">
        <v>2</v>
      </c>
      <c r="C9" s="20" t="s">
        <v>17</v>
      </c>
      <c r="D9" s="21">
        <v>2663341.12</v>
      </c>
      <c r="E9" s="1"/>
    </row>
    <row r="10" spans="2:5" ht="25.5" x14ac:dyDescent="0.2">
      <c r="B10" s="57"/>
      <c r="C10" s="22" t="s">
        <v>4</v>
      </c>
      <c r="D10" s="23">
        <v>2067792</v>
      </c>
      <c r="E10" s="1"/>
    </row>
    <row r="11" spans="2:5" ht="38.25" x14ac:dyDescent="0.2">
      <c r="B11" s="58"/>
      <c r="C11" s="24" t="s">
        <v>5</v>
      </c>
      <c r="D11" s="25">
        <v>595549.12</v>
      </c>
      <c r="E11" s="1"/>
    </row>
    <row r="12" spans="2:5" ht="13.5" thickBot="1" x14ac:dyDescent="0.25">
      <c r="B12" s="59">
        <v>3</v>
      </c>
      <c r="C12" s="26" t="s">
        <v>39</v>
      </c>
      <c r="D12" s="27">
        <v>1400000</v>
      </c>
      <c r="E12" s="1"/>
    </row>
    <row r="13" spans="2:5" ht="13.5" thickBot="1" x14ac:dyDescent="0.25">
      <c r="B13" s="28"/>
      <c r="C13" s="29" t="s">
        <v>6</v>
      </c>
      <c r="D13" s="30">
        <f>D8+D9+D12</f>
        <v>10475261.120000001</v>
      </c>
      <c r="E13" s="1"/>
    </row>
    <row r="14" spans="2:5" ht="13.5" thickBot="1" x14ac:dyDescent="0.25">
      <c r="B14" s="12"/>
      <c r="C14" s="31" t="s">
        <v>43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44035161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11670152</v>
      </c>
      <c r="E22" s="1"/>
    </row>
    <row r="23" spans="2:5" ht="13.5" thickBot="1" x14ac:dyDescent="0.25">
      <c r="B23" s="65">
        <v>7</v>
      </c>
      <c r="C23" s="36" t="s">
        <v>18</v>
      </c>
      <c r="D23" s="39">
        <v>13926600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18474840</v>
      </c>
      <c r="E24" s="1"/>
    </row>
    <row r="25" spans="2:5" ht="13.5" thickBot="1" x14ac:dyDescent="0.25">
      <c r="B25" s="65">
        <v>9</v>
      </c>
      <c r="C25" s="36" t="s">
        <v>30</v>
      </c>
      <c r="D25" s="66">
        <v>33501992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152431745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1263347</v>
      </c>
      <c r="E29" s="1"/>
    </row>
    <row r="30" spans="2:5" ht="25.5" x14ac:dyDescent="0.2">
      <c r="B30" s="62">
        <v>2</v>
      </c>
      <c r="C30" s="47" t="s">
        <v>13</v>
      </c>
      <c r="D30" s="37">
        <v>7986104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245000</v>
      </c>
      <c r="E37" s="1"/>
    </row>
    <row r="38" spans="2:5" ht="13.5" thickBot="1" x14ac:dyDescent="0.25">
      <c r="B38" s="70">
        <v>10</v>
      </c>
      <c r="C38" s="50" t="s">
        <v>34</v>
      </c>
      <c r="D38" s="51">
        <v>975444</v>
      </c>
      <c r="E38" s="1"/>
    </row>
    <row r="39" spans="2:5" ht="13.5" thickBot="1" x14ac:dyDescent="0.25">
      <c r="B39" s="42" t="s">
        <v>14</v>
      </c>
      <c r="C39" s="43" t="s">
        <v>15</v>
      </c>
      <c r="D39" s="52">
        <f>SUM(D29:D38)</f>
        <v>10534895</v>
      </c>
      <c r="E39" s="1"/>
    </row>
    <row r="40" spans="2:5" x14ac:dyDescent="0.2">
      <c r="B40" s="16"/>
      <c r="C40" s="53" t="s">
        <v>16</v>
      </c>
      <c r="D40" s="54">
        <f>D27+D39</f>
        <v>162966640</v>
      </c>
      <c r="E40" s="1"/>
    </row>
    <row r="41" spans="2:5" ht="13.5" thickBot="1" x14ac:dyDescent="0.25">
      <c r="B41" s="61"/>
      <c r="C41" s="48" t="s">
        <v>44</v>
      </c>
      <c r="D41" s="71">
        <v>185929473.94999999</v>
      </c>
      <c r="E41" s="1"/>
    </row>
    <row r="42" spans="2:5" ht="13.5" thickBot="1" x14ac:dyDescent="0.25">
      <c r="B42" s="72"/>
      <c r="C42" s="55" t="s">
        <v>45</v>
      </c>
      <c r="D42" s="73">
        <f>D41-D40</f>
        <v>22962833.949999988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3"/>
  <sheetViews>
    <sheetView topLeftCell="A13" workbookViewId="0">
      <selection activeCell="A13"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46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47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11675303</v>
      </c>
      <c r="E8" s="1"/>
    </row>
    <row r="9" spans="2:5" ht="25.5" x14ac:dyDescent="0.2">
      <c r="B9" s="56">
        <v>2</v>
      </c>
      <c r="C9" s="20" t="s">
        <v>17</v>
      </c>
      <c r="D9" s="21">
        <v>3010824</v>
      </c>
      <c r="E9" s="1"/>
    </row>
    <row r="10" spans="2:5" ht="25.5" x14ac:dyDescent="0.2">
      <c r="B10" s="57"/>
      <c r="C10" s="22" t="s">
        <v>4</v>
      </c>
      <c r="D10" s="23">
        <v>2325917</v>
      </c>
      <c r="E10" s="1"/>
    </row>
    <row r="11" spans="2:5" ht="38.25" x14ac:dyDescent="0.2">
      <c r="B11" s="58"/>
      <c r="C11" s="24" t="s">
        <v>5</v>
      </c>
      <c r="D11" s="25">
        <v>684907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17061571</v>
      </c>
      <c r="E13" s="1"/>
    </row>
    <row r="14" spans="2:5" ht="13.5" thickBot="1" x14ac:dyDescent="0.25">
      <c r="B14" s="12"/>
      <c r="C14" s="31" t="s">
        <v>48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56917591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715000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13616600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15009028</v>
      </c>
      <c r="E24" s="1"/>
    </row>
    <row r="25" spans="2:5" ht="13.5" thickBot="1" x14ac:dyDescent="0.25">
      <c r="B25" s="65">
        <v>9</v>
      </c>
      <c r="C25" s="36" t="s">
        <v>30</v>
      </c>
      <c r="D25" s="66">
        <v>28451992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145533211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3286513</v>
      </c>
      <c r="E29" s="1"/>
    </row>
    <row r="30" spans="2:5" ht="25.5" x14ac:dyDescent="0.2">
      <c r="B30" s="62">
        <v>2</v>
      </c>
      <c r="C30" s="47" t="s">
        <v>13</v>
      </c>
      <c r="D30" s="37">
        <v>6080054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75000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12156737</v>
      </c>
      <c r="E39" s="1"/>
    </row>
    <row r="40" spans="2:5" x14ac:dyDescent="0.2">
      <c r="B40" s="16"/>
      <c r="C40" s="53" t="s">
        <v>16</v>
      </c>
      <c r="D40" s="78">
        <f>D27+D39</f>
        <v>157689948</v>
      </c>
      <c r="E40" s="1"/>
    </row>
    <row r="41" spans="2:5" ht="13.5" thickBot="1" x14ac:dyDescent="0.25">
      <c r="B41" s="61"/>
      <c r="C41" s="48" t="s">
        <v>49</v>
      </c>
      <c r="D41" s="71">
        <v>185177015.22</v>
      </c>
      <c r="E41" s="1"/>
    </row>
    <row r="42" spans="2:5" ht="13.5" thickBot="1" x14ac:dyDescent="0.25">
      <c r="B42" s="72"/>
      <c r="C42" s="55" t="s">
        <v>50</v>
      </c>
      <c r="D42" s="73">
        <f>D41-D40</f>
        <v>27487067.219999999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43"/>
  <sheetViews>
    <sheetView workbookViewId="0">
      <selection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52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53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17888635</v>
      </c>
      <c r="E8" s="1"/>
    </row>
    <row r="9" spans="2:5" ht="25.5" x14ac:dyDescent="0.2">
      <c r="B9" s="56">
        <v>2</v>
      </c>
      <c r="C9" s="20" t="s">
        <v>17</v>
      </c>
      <c r="D9" s="21">
        <v>6825549</v>
      </c>
      <c r="E9" s="1"/>
    </row>
    <row r="10" spans="2:5" ht="25.5" x14ac:dyDescent="0.2">
      <c r="B10" s="57"/>
      <c r="C10" s="22" t="s">
        <v>4</v>
      </c>
      <c r="D10" s="23">
        <v>5928392</v>
      </c>
      <c r="E10" s="1"/>
    </row>
    <row r="11" spans="2:5" ht="38.25" x14ac:dyDescent="0.2">
      <c r="B11" s="58"/>
      <c r="C11" s="24" t="s">
        <v>5</v>
      </c>
      <c r="D11" s="25">
        <v>897157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27089628</v>
      </c>
      <c r="E13" s="1"/>
    </row>
    <row r="14" spans="2:5" ht="13.5" thickBot="1" x14ac:dyDescent="0.25">
      <c r="B14" s="12"/>
      <c r="C14" s="31" t="s">
        <v>54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56739854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14452428</v>
      </c>
      <c r="E24" s="1"/>
    </row>
    <row r="25" spans="2:5" ht="13.5" thickBot="1" x14ac:dyDescent="0.25">
      <c r="B25" s="65">
        <v>9</v>
      </c>
      <c r="C25" s="36" t="s">
        <v>30</v>
      </c>
      <c r="D25" s="66">
        <v>26537996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139394878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1095714</v>
      </c>
      <c r="E29" s="1"/>
    </row>
    <row r="30" spans="2:5" ht="25.5" x14ac:dyDescent="0.2">
      <c r="B30" s="62">
        <v>2</v>
      </c>
      <c r="C30" s="47" t="s">
        <v>13</v>
      </c>
      <c r="D30" s="37">
        <v>5217424.5999999996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40000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9068308.5999999996</v>
      </c>
      <c r="E39" s="1"/>
    </row>
    <row r="40" spans="2:5" x14ac:dyDescent="0.2">
      <c r="B40" s="16"/>
      <c r="C40" s="53" t="s">
        <v>16</v>
      </c>
      <c r="D40" s="78">
        <f>D27+D39</f>
        <v>148463186.59999999</v>
      </c>
      <c r="E40" s="1"/>
    </row>
    <row r="41" spans="2:5" ht="13.5" thickBot="1" x14ac:dyDescent="0.25">
      <c r="B41" s="61"/>
      <c r="C41" s="48" t="s">
        <v>55</v>
      </c>
      <c r="D41" s="71">
        <v>189278798.22999999</v>
      </c>
      <c r="E41" s="1"/>
    </row>
    <row r="42" spans="2:5" ht="13.5" thickBot="1" x14ac:dyDescent="0.25">
      <c r="B42" s="72"/>
      <c r="C42" s="55" t="s">
        <v>56</v>
      </c>
      <c r="D42" s="73">
        <f>D41-D40</f>
        <v>40815611.629999995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43"/>
  <sheetViews>
    <sheetView topLeftCell="A19" workbookViewId="0">
      <selection activeCell="J15" sqref="J15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63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64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20485267</v>
      </c>
      <c r="E8" s="1"/>
    </row>
    <row r="9" spans="2:5" ht="25.5" x14ac:dyDescent="0.2">
      <c r="B9" s="56">
        <v>2</v>
      </c>
      <c r="C9" s="20" t="s">
        <v>17</v>
      </c>
      <c r="D9" s="21">
        <v>7328762</v>
      </c>
      <c r="E9" s="1"/>
    </row>
    <row r="10" spans="2:5" ht="25.5" x14ac:dyDescent="0.2">
      <c r="B10" s="57"/>
      <c r="C10" s="22" t="s">
        <v>4</v>
      </c>
      <c r="D10" s="23">
        <v>6210255</v>
      </c>
      <c r="E10" s="1"/>
    </row>
    <row r="11" spans="2:5" ht="38.25" x14ac:dyDescent="0.2">
      <c r="B11" s="58"/>
      <c r="C11" s="24" t="s">
        <v>5</v>
      </c>
      <c r="D11" s="25">
        <v>1118507</v>
      </c>
      <c r="E11" s="1"/>
    </row>
    <row r="12" spans="2:5" ht="26.25" thickBot="1" x14ac:dyDescent="0.25">
      <c r="B12" s="75">
        <v>3</v>
      </c>
      <c r="C12" s="76" t="s">
        <v>57</v>
      </c>
      <c r="D12" s="77">
        <v>3225444</v>
      </c>
      <c r="E12" s="1"/>
    </row>
    <row r="13" spans="2:5" ht="13.5" thickBot="1" x14ac:dyDescent="0.25">
      <c r="B13" s="28"/>
      <c r="C13" s="29" t="s">
        <v>6</v>
      </c>
      <c r="D13" s="30">
        <f>D8+D9+D12</f>
        <v>31039473</v>
      </c>
      <c r="E13" s="1"/>
    </row>
    <row r="14" spans="2:5" ht="13.5" thickBot="1" x14ac:dyDescent="0.25">
      <c r="B14" s="12"/>
      <c r="C14" s="31" t="s">
        <v>65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55056982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14130000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25946664</v>
      </c>
      <c r="E25" s="1"/>
    </row>
    <row r="26" spans="2:5" ht="13.5" thickBot="1" x14ac:dyDescent="0.25">
      <c r="B26" s="67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136798246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962254</v>
      </c>
      <c r="E29" s="1"/>
    </row>
    <row r="30" spans="2:5" ht="25.5" x14ac:dyDescent="0.2">
      <c r="B30" s="62">
        <v>2</v>
      </c>
      <c r="C30" s="47" t="s">
        <v>13</v>
      </c>
      <c r="D30" s="37">
        <v>5161735.0999999996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13.5" thickBot="1" x14ac:dyDescent="0.25">
      <c r="B38" s="70">
        <v>10</v>
      </c>
      <c r="C38" s="74" t="s">
        <v>51</v>
      </c>
      <c r="D38" s="51">
        <v>1800170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7989159.0999999996</v>
      </c>
      <c r="E39" s="1"/>
    </row>
    <row r="40" spans="2:5" x14ac:dyDescent="0.2">
      <c r="B40" s="16"/>
      <c r="C40" s="53" t="s">
        <v>16</v>
      </c>
      <c r="D40" s="78">
        <f>D27+D39</f>
        <v>144787405.09999999</v>
      </c>
      <c r="E40" s="1"/>
    </row>
    <row r="41" spans="2:5" ht="13.5" thickBot="1" x14ac:dyDescent="0.25">
      <c r="B41" s="61"/>
      <c r="C41" s="48" t="s">
        <v>66</v>
      </c>
      <c r="D41" s="71">
        <v>190561319.72</v>
      </c>
      <c r="E41" s="1"/>
    </row>
    <row r="42" spans="2:5" ht="13.5" thickBot="1" x14ac:dyDescent="0.25">
      <c r="B42" s="72"/>
      <c r="C42" s="55" t="s">
        <v>67</v>
      </c>
      <c r="D42" s="73">
        <f>D41-D40</f>
        <v>45773914.620000005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1F1C-2437-4773-BDCD-6D5D47596586}">
  <dimension ref="B1:E44"/>
  <sheetViews>
    <sheetView topLeftCell="A16" workbookViewId="0">
      <selection activeCell="I39" sqref="I39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58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59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24326767</v>
      </c>
      <c r="E8" s="1"/>
    </row>
    <row r="9" spans="2:5" ht="25.5" x14ac:dyDescent="0.2">
      <c r="B9" s="56">
        <v>2</v>
      </c>
      <c r="C9" s="20" t="s">
        <v>17</v>
      </c>
      <c r="D9" s="21">
        <v>7809931</v>
      </c>
      <c r="E9" s="1"/>
    </row>
    <row r="10" spans="2:5" ht="25.5" x14ac:dyDescent="0.2">
      <c r="B10" s="57"/>
      <c r="C10" s="22" t="s">
        <v>4</v>
      </c>
      <c r="D10" s="23">
        <v>6456644</v>
      </c>
      <c r="E10" s="1"/>
    </row>
    <row r="11" spans="2:5" ht="38.25" x14ac:dyDescent="0.2">
      <c r="B11" s="58"/>
      <c r="C11" s="24" t="s">
        <v>5</v>
      </c>
      <c r="D11" s="25">
        <v>1353287</v>
      </c>
      <c r="E11" s="1"/>
    </row>
    <row r="12" spans="2:5" ht="26.25" thickBot="1" x14ac:dyDescent="0.25">
      <c r="B12" s="75">
        <v>3</v>
      </c>
      <c r="C12" s="76" t="s">
        <v>57</v>
      </c>
      <c r="D12" s="77">
        <v>3975444</v>
      </c>
      <c r="E12" s="1"/>
    </row>
    <row r="13" spans="2:5" ht="13.5" thickBot="1" x14ac:dyDescent="0.25">
      <c r="B13" s="28"/>
      <c r="C13" s="29" t="s">
        <v>6</v>
      </c>
      <c r="D13" s="30">
        <f>D8+D9+D12</f>
        <v>36112142</v>
      </c>
      <c r="E13" s="1"/>
    </row>
    <row r="14" spans="2:5" ht="13.5" thickBot="1" x14ac:dyDescent="0.25">
      <c r="B14" s="12"/>
      <c r="C14" s="31" t="s">
        <v>60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55521814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10310000</v>
      </c>
      <c r="E23" s="1"/>
    </row>
    <row r="24" spans="2:5" ht="13.5" thickBot="1" x14ac:dyDescent="0.25">
      <c r="B24" s="65">
        <v>8</v>
      </c>
      <c r="C24" s="36" t="s">
        <v>29</v>
      </c>
      <c r="D24" s="66">
        <v>11300000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24470332</v>
      </c>
      <c r="E25" s="1"/>
    </row>
    <row r="26" spans="2:5" ht="13.5" thickBot="1" x14ac:dyDescent="0.25">
      <c r="B26" s="65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81" t="s">
        <v>9</v>
      </c>
      <c r="C27" s="82" t="s">
        <v>10</v>
      </c>
      <c r="D27" s="44">
        <f>SUM(D17:D26)</f>
        <v>132950146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1892101</v>
      </c>
      <c r="E29" s="1"/>
    </row>
    <row r="30" spans="2:5" ht="25.5" x14ac:dyDescent="0.2">
      <c r="B30" s="62">
        <v>2</v>
      </c>
      <c r="C30" s="47" t="s">
        <v>13</v>
      </c>
      <c r="D30" s="37">
        <v>5372942.5999999996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35000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25.5" x14ac:dyDescent="0.2">
      <c r="B38" s="69">
        <v>10</v>
      </c>
      <c r="C38" s="79" t="s">
        <v>68</v>
      </c>
      <c r="D38" s="80">
        <v>1100000</v>
      </c>
      <c r="E38" s="1"/>
    </row>
    <row r="39" spans="2:5" ht="13.5" thickBot="1" x14ac:dyDescent="0.25">
      <c r="B39" s="70">
        <v>11</v>
      </c>
      <c r="C39" s="74" t="s">
        <v>62</v>
      </c>
      <c r="D39" s="51">
        <v>3656960</v>
      </c>
      <c r="E39" s="1"/>
    </row>
    <row r="40" spans="2:5" ht="13.5" thickBot="1" x14ac:dyDescent="0.25">
      <c r="B40" s="81" t="s">
        <v>14</v>
      </c>
      <c r="C40" s="82" t="s">
        <v>15</v>
      </c>
      <c r="D40" s="73">
        <f>SUM(D29:D39)</f>
        <v>12057003.6</v>
      </c>
      <c r="E40" s="1"/>
    </row>
    <row r="41" spans="2:5" x14ac:dyDescent="0.2">
      <c r="B41" s="16"/>
      <c r="C41" s="53" t="s">
        <v>16</v>
      </c>
      <c r="D41" s="78">
        <f>D27+D40</f>
        <v>145007149.59999999</v>
      </c>
      <c r="E41" s="1"/>
    </row>
    <row r="42" spans="2:5" ht="13.5" thickBot="1" x14ac:dyDescent="0.25">
      <c r="B42" s="61"/>
      <c r="C42" s="48" t="s">
        <v>69</v>
      </c>
      <c r="D42" s="71">
        <v>190824925.55000001</v>
      </c>
      <c r="E42" s="1"/>
    </row>
    <row r="43" spans="2:5" ht="13.5" thickBot="1" x14ac:dyDescent="0.25">
      <c r="B43" s="72"/>
      <c r="C43" s="55" t="s">
        <v>61</v>
      </c>
      <c r="D43" s="73">
        <f>D42-D41</f>
        <v>45817775.950000018</v>
      </c>
      <c r="E43" s="1"/>
    </row>
    <row r="44" spans="2:5" x14ac:dyDescent="0.2">
      <c r="E44" s="1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7C0B-3C04-42B3-BCF2-DA1CD831F4E7}">
  <dimension ref="B1:E37"/>
  <sheetViews>
    <sheetView topLeftCell="A10" workbookViewId="0">
      <selection activeCell="C40" sqref="C40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74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75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27934341</v>
      </c>
      <c r="E8" s="1"/>
    </row>
    <row r="9" spans="2:5" ht="25.5" x14ac:dyDescent="0.2">
      <c r="B9" s="56">
        <v>2</v>
      </c>
      <c r="C9" s="20" t="s">
        <v>17</v>
      </c>
      <c r="D9" s="21">
        <v>9074008</v>
      </c>
      <c r="E9" s="1"/>
    </row>
    <row r="10" spans="2:5" ht="25.5" x14ac:dyDescent="0.2">
      <c r="B10" s="57"/>
      <c r="C10" s="22" t="s">
        <v>4</v>
      </c>
      <c r="D10" s="23">
        <v>7450271</v>
      </c>
      <c r="E10" s="1"/>
    </row>
    <row r="11" spans="2:5" ht="38.25" x14ac:dyDescent="0.2">
      <c r="B11" s="58"/>
      <c r="C11" s="24" t="s">
        <v>5</v>
      </c>
      <c r="D11" s="25">
        <v>1623734</v>
      </c>
      <c r="E11" s="1"/>
    </row>
    <row r="12" spans="2:5" ht="26.25" thickBot="1" x14ac:dyDescent="0.25">
      <c r="B12" s="75">
        <v>3</v>
      </c>
      <c r="C12" s="76" t="s">
        <v>57</v>
      </c>
      <c r="D12" s="77">
        <v>4525444</v>
      </c>
      <c r="E12" s="1"/>
    </row>
    <row r="13" spans="2:5" ht="13.5" thickBot="1" x14ac:dyDescent="0.25">
      <c r="B13" s="28"/>
      <c r="C13" s="29" t="s">
        <v>6</v>
      </c>
      <c r="D13" s="30">
        <f>D8+D9+D12</f>
        <v>41533793</v>
      </c>
      <c r="E13" s="1"/>
    </row>
    <row r="14" spans="2:5" ht="13.5" thickBot="1" x14ac:dyDescent="0.25">
      <c r="B14" s="12"/>
      <c r="C14" s="31" t="s">
        <v>76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51914241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525000</v>
      </c>
      <c r="E20" s="1"/>
    </row>
    <row r="21" spans="2:5" ht="13.5" thickBot="1" x14ac:dyDescent="0.25">
      <c r="B21" s="65">
        <v>7</v>
      </c>
      <c r="C21" s="36" t="s">
        <v>18</v>
      </c>
      <c r="D21" s="39">
        <v>10310000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11300000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24470332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30000000</v>
      </c>
      <c r="E24" s="1"/>
    </row>
    <row r="25" spans="2:5" ht="13.5" thickBot="1" x14ac:dyDescent="0.25">
      <c r="B25" s="81" t="s">
        <v>9</v>
      </c>
      <c r="C25" s="82" t="s">
        <v>10</v>
      </c>
      <c r="D25" s="44">
        <f>SUM(D17:D24)</f>
        <v>129342573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1452024</v>
      </c>
      <c r="E27" s="1"/>
    </row>
    <row r="28" spans="2:5" ht="25.5" x14ac:dyDescent="0.2">
      <c r="B28" s="62">
        <v>2</v>
      </c>
      <c r="C28" s="47" t="s">
        <v>13</v>
      </c>
      <c r="D28" s="37">
        <v>5729569.4000000004</v>
      </c>
      <c r="E28" s="1"/>
    </row>
    <row r="29" spans="2:5" x14ac:dyDescent="0.2">
      <c r="B29" s="69">
        <v>8</v>
      </c>
      <c r="C29" s="47" t="s">
        <v>32</v>
      </c>
      <c r="D29" s="49">
        <v>35000</v>
      </c>
      <c r="E29" s="1"/>
    </row>
    <row r="30" spans="2:5" ht="25.5" x14ac:dyDescent="0.2">
      <c r="B30" s="69">
        <v>9</v>
      </c>
      <c r="C30" s="47" t="s">
        <v>33</v>
      </c>
      <c r="D30" s="49">
        <v>0</v>
      </c>
      <c r="E30" s="1"/>
    </row>
    <row r="31" spans="2:5" ht="25.5" x14ac:dyDescent="0.2">
      <c r="B31" s="69">
        <v>10</v>
      </c>
      <c r="C31" s="47" t="s">
        <v>68</v>
      </c>
      <c r="D31" s="49">
        <v>360000</v>
      </c>
      <c r="E31" s="1"/>
    </row>
    <row r="32" spans="2:5" ht="13.5" thickBot="1" x14ac:dyDescent="0.25">
      <c r="B32" s="83">
        <v>11</v>
      </c>
      <c r="C32" s="84" t="s">
        <v>62</v>
      </c>
      <c r="D32" s="49">
        <v>3106960</v>
      </c>
      <c r="E32" s="1"/>
    </row>
    <row r="33" spans="2:5" ht="13.5" thickBot="1" x14ac:dyDescent="0.25">
      <c r="B33" s="81" t="s">
        <v>14</v>
      </c>
      <c r="C33" s="82" t="s">
        <v>15</v>
      </c>
      <c r="D33" s="73">
        <f>SUM(D27:D32)</f>
        <v>10683553.4</v>
      </c>
      <c r="E33" s="1"/>
    </row>
    <row r="34" spans="2:5" x14ac:dyDescent="0.2">
      <c r="B34" s="16"/>
      <c r="C34" s="53" t="s">
        <v>16</v>
      </c>
      <c r="D34" s="78">
        <f>D25+D33</f>
        <v>140026126.40000001</v>
      </c>
      <c r="E34" s="1"/>
    </row>
    <row r="35" spans="2:5" ht="13.5" thickBot="1" x14ac:dyDescent="0.25">
      <c r="B35" s="61"/>
      <c r="C35" s="48" t="s">
        <v>77</v>
      </c>
      <c r="D35" s="71">
        <v>196938845.05000001</v>
      </c>
      <c r="E35" s="1"/>
    </row>
    <row r="36" spans="2:5" ht="13.5" thickBot="1" x14ac:dyDescent="0.25">
      <c r="B36" s="72"/>
      <c r="C36" s="55" t="s">
        <v>78</v>
      </c>
      <c r="D36" s="73">
        <f>D35-D34</f>
        <v>56912718.650000006</v>
      </c>
      <c r="E36" s="1"/>
    </row>
    <row r="37" spans="2:5" x14ac:dyDescent="0.2">
      <c r="E37" s="1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FC74-EE0E-4756-A7DB-4DAEBBE9D8BF}">
  <dimension ref="B1:E35"/>
  <sheetViews>
    <sheetView topLeftCell="A10" workbookViewId="0">
      <selection activeCell="C12" sqref="C12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70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71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29605024</v>
      </c>
      <c r="E8" s="1"/>
    </row>
    <row r="9" spans="2:5" ht="25.5" x14ac:dyDescent="0.2">
      <c r="B9" s="56">
        <v>2</v>
      </c>
      <c r="C9" s="20" t="s">
        <v>17</v>
      </c>
      <c r="D9" s="21">
        <v>9891175</v>
      </c>
      <c r="E9" s="1"/>
    </row>
    <row r="10" spans="2:5" ht="25.5" x14ac:dyDescent="0.2">
      <c r="B10" s="57"/>
      <c r="C10" s="22" t="s">
        <v>4</v>
      </c>
      <c r="D10" s="23">
        <v>7620792</v>
      </c>
      <c r="E10" s="1"/>
    </row>
    <row r="11" spans="2:5" ht="38.25" x14ac:dyDescent="0.2">
      <c r="B11" s="58"/>
      <c r="C11" s="24" t="s">
        <v>5</v>
      </c>
      <c r="D11" s="25">
        <v>2270382</v>
      </c>
      <c r="E11" s="1"/>
    </row>
    <row r="12" spans="2:5" ht="26.25" thickBot="1" x14ac:dyDescent="0.25">
      <c r="B12" s="75">
        <v>3</v>
      </c>
      <c r="C12" s="76" t="s">
        <v>57</v>
      </c>
      <c r="D12" s="77">
        <v>5275444</v>
      </c>
      <c r="E12" s="1"/>
    </row>
    <row r="13" spans="2:5" ht="13.5" thickBot="1" x14ac:dyDescent="0.25">
      <c r="B13" s="28"/>
      <c r="C13" s="29" t="s">
        <v>6</v>
      </c>
      <c r="D13" s="30">
        <f>D8+D9+D12</f>
        <v>44771643</v>
      </c>
      <c r="E13" s="1"/>
    </row>
    <row r="14" spans="2:5" ht="13.5" thickBot="1" x14ac:dyDescent="0.25">
      <c r="B14" s="12"/>
      <c r="C14" s="31" t="s">
        <v>72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51345557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525000</v>
      </c>
      <c r="E20" s="1"/>
    </row>
    <row r="21" spans="2:5" ht="13.5" thickBot="1" x14ac:dyDescent="0.25">
      <c r="B21" s="65">
        <v>7</v>
      </c>
      <c r="C21" s="36" t="s">
        <v>18</v>
      </c>
      <c r="D21" s="39">
        <v>10310000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11300000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24380332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29484960</v>
      </c>
      <c r="E24" s="1"/>
    </row>
    <row r="25" spans="2:5" ht="13.5" thickBot="1" x14ac:dyDescent="0.25">
      <c r="B25" s="81" t="s">
        <v>9</v>
      </c>
      <c r="C25" s="82" t="s">
        <v>10</v>
      </c>
      <c r="D25" s="44">
        <f>SUM(D17:D24)</f>
        <v>128168849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1185483</v>
      </c>
      <c r="E27" s="1"/>
    </row>
    <row r="28" spans="2:5" ht="25.5" x14ac:dyDescent="0.2">
      <c r="B28" s="62">
        <v>2</v>
      </c>
      <c r="C28" s="47" t="s">
        <v>13</v>
      </c>
      <c r="D28" s="37">
        <v>5372942.5999999996</v>
      </c>
      <c r="E28" s="1"/>
    </row>
    <row r="29" spans="2:5" ht="25.5" x14ac:dyDescent="0.2">
      <c r="B29" s="69">
        <v>10</v>
      </c>
      <c r="C29" s="47" t="s">
        <v>68</v>
      </c>
      <c r="D29" s="49">
        <v>290000</v>
      </c>
      <c r="E29" s="1"/>
    </row>
    <row r="30" spans="2:5" ht="13.5" thickBot="1" x14ac:dyDescent="0.25">
      <c r="B30" s="83">
        <v>11</v>
      </c>
      <c r="C30" s="84" t="s">
        <v>79</v>
      </c>
      <c r="D30" s="49">
        <v>2356960</v>
      </c>
      <c r="E30" s="1"/>
    </row>
    <row r="31" spans="2:5" ht="13.5" thickBot="1" x14ac:dyDescent="0.25">
      <c r="B31" s="81" t="s">
        <v>14</v>
      </c>
      <c r="C31" s="82" t="s">
        <v>15</v>
      </c>
      <c r="D31" s="73">
        <f>SUM(D27:D30)</f>
        <v>9205385.5999999996</v>
      </c>
      <c r="E31" s="1"/>
    </row>
    <row r="32" spans="2:5" x14ac:dyDescent="0.2">
      <c r="B32" s="16"/>
      <c r="C32" s="53" t="s">
        <v>16</v>
      </c>
      <c r="D32" s="78">
        <f>D25+D31</f>
        <v>137374234.59999999</v>
      </c>
      <c r="E32" s="1"/>
    </row>
    <row r="33" spans="2:5" ht="13.5" thickBot="1" x14ac:dyDescent="0.25">
      <c r="B33" s="61"/>
      <c r="C33" s="48" t="s">
        <v>85</v>
      </c>
      <c r="D33" s="71">
        <v>197548733.06999999</v>
      </c>
      <c r="E33" s="1"/>
    </row>
    <row r="34" spans="2:5" ht="13.5" thickBot="1" x14ac:dyDescent="0.25">
      <c r="B34" s="72"/>
      <c r="C34" s="55" t="s">
        <v>73</v>
      </c>
      <c r="D34" s="73">
        <f>D33-D32</f>
        <v>60174498.469999999</v>
      </c>
      <c r="E34" s="1"/>
    </row>
    <row r="35" spans="2:5" x14ac:dyDescent="0.2">
      <c r="E35" s="1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6205-B9EE-40D0-AE31-38AFD60FD42F}">
  <dimension ref="B1:E35"/>
  <sheetViews>
    <sheetView topLeftCell="A7" workbookViewId="0">
      <selection activeCell="I33" sqref="I33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80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82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31473290</v>
      </c>
      <c r="E8" s="1"/>
    </row>
    <row r="9" spans="2:5" ht="25.5" x14ac:dyDescent="0.2">
      <c r="B9" s="56">
        <v>2</v>
      </c>
      <c r="C9" s="20" t="s">
        <v>17</v>
      </c>
      <c r="D9" s="21">
        <v>10433176</v>
      </c>
      <c r="E9" s="1"/>
    </row>
    <row r="10" spans="2:5" ht="25.5" x14ac:dyDescent="0.2">
      <c r="B10" s="57"/>
      <c r="C10" s="22" t="s">
        <v>4</v>
      </c>
      <c r="D10" s="23">
        <v>7806897</v>
      </c>
      <c r="E10" s="1"/>
    </row>
    <row r="11" spans="2:5" ht="38.25" x14ac:dyDescent="0.2">
      <c r="B11" s="58"/>
      <c r="C11" s="24" t="s">
        <v>5</v>
      </c>
      <c r="D11" s="25">
        <v>2626279</v>
      </c>
      <c r="E11" s="1"/>
    </row>
    <row r="12" spans="2:5" ht="26.25" thickBot="1" x14ac:dyDescent="0.25">
      <c r="B12" s="75">
        <v>3</v>
      </c>
      <c r="C12" s="76" t="s">
        <v>87</v>
      </c>
      <c r="D12" s="77">
        <v>6075444</v>
      </c>
      <c r="E12" s="1"/>
    </row>
    <row r="13" spans="2:5" ht="13.5" thickBot="1" x14ac:dyDescent="0.25">
      <c r="B13" s="28"/>
      <c r="C13" s="29" t="s">
        <v>6</v>
      </c>
      <c r="D13" s="30">
        <f>D8+D9+D12</f>
        <v>47981910</v>
      </c>
      <c r="E13" s="1"/>
    </row>
    <row r="14" spans="2:5" ht="13.5" thickBot="1" x14ac:dyDescent="0.25">
      <c r="B14" s="12"/>
      <c r="C14" s="31" t="s">
        <v>81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55412255</v>
      </c>
      <c r="E17" s="1"/>
    </row>
    <row r="18" spans="2:5" x14ac:dyDescent="0.2">
      <c r="B18" s="62">
        <v>2</v>
      </c>
      <c r="C18" s="36" t="s">
        <v>24</v>
      </c>
      <c r="D18" s="37">
        <v>400000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340000</v>
      </c>
      <c r="E20" s="1"/>
    </row>
    <row r="21" spans="2:5" ht="13.5" thickBot="1" x14ac:dyDescent="0.25">
      <c r="B21" s="65">
        <v>7</v>
      </c>
      <c r="C21" s="36" t="s">
        <v>18</v>
      </c>
      <c r="D21" s="39">
        <v>6110000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11170000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23218332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29422296</v>
      </c>
      <c r="E24" s="1"/>
    </row>
    <row r="25" spans="2:5" ht="13.5" thickBot="1" x14ac:dyDescent="0.25">
      <c r="B25" s="81" t="s">
        <v>9</v>
      </c>
      <c r="C25" s="82" t="s">
        <v>10</v>
      </c>
      <c r="D25" s="86">
        <f>SUM(D17:D24)</f>
        <v>126195883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2015433</v>
      </c>
      <c r="E27" s="1"/>
    </row>
    <row r="28" spans="2:5" ht="25.5" x14ac:dyDescent="0.2">
      <c r="B28" s="62">
        <v>2</v>
      </c>
      <c r="C28" s="47" t="s">
        <v>13</v>
      </c>
      <c r="D28" s="37">
        <v>8370205.4900000002</v>
      </c>
      <c r="E28" s="1"/>
    </row>
    <row r="29" spans="2:5" ht="25.5" x14ac:dyDescent="0.2">
      <c r="B29" s="69">
        <v>10</v>
      </c>
      <c r="C29" s="47" t="s">
        <v>68</v>
      </c>
      <c r="D29" s="49">
        <v>75000</v>
      </c>
      <c r="E29" s="1"/>
    </row>
    <row r="30" spans="2:5" ht="13.5" thickBot="1" x14ac:dyDescent="0.25">
      <c r="B30" s="83">
        <v>11</v>
      </c>
      <c r="C30" s="84" t="s">
        <v>86</v>
      </c>
      <c r="D30" s="49">
        <v>3624899</v>
      </c>
      <c r="E30" s="1"/>
    </row>
    <row r="31" spans="2:5" ht="13.5" thickBot="1" x14ac:dyDescent="0.25">
      <c r="B31" s="81" t="s">
        <v>14</v>
      </c>
      <c r="C31" s="82" t="s">
        <v>15</v>
      </c>
      <c r="D31" s="87">
        <f>SUM(D27:D30)</f>
        <v>14085537.49</v>
      </c>
      <c r="E31" s="1"/>
    </row>
    <row r="32" spans="2:5" x14ac:dyDescent="0.2">
      <c r="B32" s="16"/>
      <c r="C32" s="85" t="s">
        <v>16</v>
      </c>
      <c r="D32" s="88">
        <f>D25+D31</f>
        <v>140281420.49000001</v>
      </c>
      <c r="E32" s="1"/>
    </row>
    <row r="33" spans="2:5" ht="13.5" thickBot="1" x14ac:dyDescent="0.25">
      <c r="B33" s="61"/>
      <c r="C33" s="48" t="s">
        <v>84</v>
      </c>
      <c r="D33" s="71">
        <v>197649335.80000001</v>
      </c>
      <c r="E33" s="1"/>
    </row>
    <row r="34" spans="2:5" ht="13.5" thickBot="1" x14ac:dyDescent="0.25">
      <c r="B34" s="72"/>
      <c r="C34" s="55" t="s">
        <v>83</v>
      </c>
      <c r="D34" s="73">
        <f>D33-D32</f>
        <v>57367915.310000002</v>
      </c>
      <c r="E34" s="1"/>
    </row>
    <row r="35" spans="2:5" x14ac:dyDescent="0.2">
      <c r="E35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IANUARIE 2025</vt:lpstr>
      <vt:lpstr>FEBRUARIE 2025</vt:lpstr>
      <vt:lpstr>MARTIE 2025</vt:lpstr>
      <vt:lpstr>APRILIE 2025</vt:lpstr>
      <vt:lpstr>MAI 2025</vt:lpstr>
      <vt:lpstr>IUNIE 2025</vt:lpstr>
      <vt:lpstr>IULIE 2025</vt:lpstr>
      <vt:lpstr>AUGUST 2025</vt:lpstr>
      <vt:lpstr>SEPTEMBRIE 2025</vt:lpstr>
      <vt:lpstr>OCTOMBRIE 2025</vt:lpstr>
      <vt:lpstr>NOIEMBRIE 2025</vt:lpstr>
      <vt:lpstr>DECEMBRIE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2026-01-21T16:51:31Z</dcterms:modified>
</cp:coreProperties>
</file>