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firstSheet="4" activeTab="11"/>
  </bookViews>
  <sheets>
    <sheet name="IAN 2022" sheetId="1" r:id="rId1"/>
    <sheet name="FEBR 2022" sheetId="2" r:id="rId2"/>
    <sheet name="MART 2022" sheetId="3" r:id="rId3"/>
    <sheet name="APR 2022" sheetId="4" r:id="rId4"/>
    <sheet name="MAI 2022" sheetId="5" r:id="rId5"/>
    <sheet name="IUNIE 2022" sheetId="6" r:id="rId6"/>
    <sheet name="IULIE 2022" sheetId="7" r:id="rId7"/>
    <sheet name="AUG 2022" sheetId="8" r:id="rId8"/>
    <sheet name="SEPT 2022" sheetId="9" r:id="rId9"/>
    <sheet name="OCT 2022" sheetId="10" r:id="rId10"/>
    <sheet name="NOI 2022" sheetId="11" r:id="rId11"/>
    <sheet name="DEC 2022" sheetId="12" r:id="rId12"/>
  </sheets>
  <calcPr calcId="145621"/>
</workbook>
</file>

<file path=xl/calcChain.xml><?xml version="1.0" encoding="utf-8"?>
<calcChain xmlns="http://schemas.openxmlformats.org/spreadsheetml/2006/main">
  <c r="D31" i="12" l="1"/>
  <c r="D23" i="12"/>
  <c r="D14" i="12"/>
  <c r="D32" i="12" l="1"/>
  <c r="D34" i="12" s="1"/>
  <c r="D31" i="11"/>
  <c r="D23" i="11"/>
  <c r="D14" i="11"/>
  <c r="D32" i="11" l="1"/>
  <c r="D34" i="11" s="1"/>
  <c r="D30" i="10"/>
  <c r="D23" i="10"/>
  <c r="D14" i="10"/>
  <c r="D31" i="10" l="1"/>
  <c r="D33" i="10" s="1"/>
  <c r="D30" i="9"/>
  <c r="D23" i="9"/>
  <c r="D14" i="9"/>
  <c r="D31" i="9" l="1"/>
  <c r="D33" i="9" s="1"/>
  <c r="D30" i="8"/>
  <c r="D23" i="8"/>
  <c r="D14" i="8"/>
  <c r="D31" i="8" l="1"/>
  <c r="D33" i="8" s="1"/>
  <c r="D29" i="7"/>
  <c r="D22" i="7"/>
  <c r="D30" i="7" l="1"/>
  <c r="D32" i="7" s="1"/>
  <c r="D14" i="7"/>
  <c r="D14" i="6" l="1"/>
  <c r="D28" i="6" l="1"/>
  <c r="D22" i="6"/>
  <c r="D29" i="6" l="1"/>
  <c r="D31" i="6" s="1"/>
  <c r="D28" i="5"/>
  <c r="D22" i="5"/>
  <c r="D13" i="5"/>
  <c r="D29" i="5" l="1"/>
  <c r="D31" i="5" s="1"/>
  <c r="D28" i="4"/>
  <c r="D22" i="4"/>
  <c r="D13" i="4"/>
  <c r="D29" i="4" l="1"/>
  <c r="D31" i="4" s="1"/>
  <c r="D28" i="3"/>
  <c r="D22" i="3"/>
  <c r="D29" i="3" l="1"/>
  <c r="D31" i="3" s="1"/>
  <c r="D13" i="3"/>
  <c r="D28" i="2" l="1"/>
  <c r="D22" i="2"/>
  <c r="D13" i="2"/>
  <c r="D29" i="2" l="1"/>
  <c r="D31" i="2" s="1"/>
  <c r="D28" i="1"/>
  <c r="D22" i="1" l="1"/>
  <c r="D13" i="1"/>
  <c r="D29" i="1" l="1"/>
  <c r="D31" i="1" s="1"/>
</calcChain>
</file>

<file path=xl/sharedStrings.xml><?xml version="1.0" encoding="utf-8"?>
<sst xmlns="http://schemas.openxmlformats.org/spreadsheetml/2006/main" count="373" uniqueCount="99">
  <si>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</si>
  <si>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</si>
  <si>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</si>
  <si>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</si>
  <si>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</si>
  <si>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</si>
  <si>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</si>
  <si>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cota de 10% ( 2021 / trim IV partial )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</si>
  <si>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</si>
  <si>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</si>
  <si>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</si>
  <si>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</si>
  <si>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</si>
  <si>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</si>
  <si>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SESIUNEA II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</si>
  <si>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</si>
  <si>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</si>
  <si>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</si>
  <si>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</si>
  <si>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</si>
  <si>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</si>
  <si>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cota de 10% (tr IV 2021 partial)</t>
  </si>
  <si>
    <t>II</t>
  </si>
  <si>
    <t>TOTAL SPRIJIN NERAMBURSABIL</t>
  </si>
  <si>
    <t>TOTAL GENERAL ( I+II )</t>
  </si>
  <si>
    <t>SITUATIA PLATILOR SI   ANGAJAMENTELOR DIN FONDUL CINEMATOGRAFIC 
LA 31 IANUARIE 2022</t>
  </si>
  <si>
    <t>A. PLATI  IN PERIOADA 01 IAN. - 31 IANUARIE 2022</t>
  </si>
  <si>
    <t>B. ANGAJAMENTE LA 31 IANUARIE  2022</t>
  </si>
  <si>
    <t>SOLD CONT 5088 LA 31 IANUARIE  2022</t>
  </si>
  <si>
    <t>FONDURI NEANGAJATE LA 31 IANUARIE 2022</t>
  </si>
  <si>
    <t>SITUATIA PLATILOR SI   ANGAJAMENTELOR DIN FONDUL CINEMATOGRAFIC 
LA 28 FEBRUARIE 2022</t>
  </si>
  <si>
    <t>A. PLATI  IN PERIOADA 01 IAN. - 28 FEBRUARIE 2022</t>
  </si>
  <si>
    <t>B. ANGAJAMENTE LA 28 FEBRUARIE  2022</t>
  </si>
  <si>
    <t>FONDURI NEANGAJATE LA 28 FEBRUARIE 2022</t>
  </si>
  <si>
    <t>SOLD CONT 5088 LA 28 FEBRUARIE  2022</t>
  </si>
  <si>
    <t>A. PLATI  IN PERIOADA 01 IAN. - 31 MARTIE 2022</t>
  </si>
  <si>
    <t>SITUATIA PLATILOR SI   ANGAJAMENTELOR DIN FONDUL CINEMATOGRAFIC 
LA 31 MARTIE 2022</t>
  </si>
  <si>
    <t>B. ANGAJAMENTE LA 31 MARTIE  2022</t>
  </si>
  <si>
    <t>SOLD CONT 5088 LA 31 MARTIE  2022</t>
  </si>
  <si>
    <t>FONDURI NEANGAJATE LA 31 MARTIE 2022</t>
  </si>
  <si>
    <t>SITUATIA PLATILOR SI   ANGAJAMENTELOR DIN FONDUL CINEMATOGRAFIC 
LA 30 APRILIE 2022</t>
  </si>
  <si>
    <t>A. PLATI  IN PERIOADA 01 IAN. - 30 APRILIE 2022</t>
  </si>
  <si>
    <t>B. ANGAJAMENTE LA 30 APRILIE  2022</t>
  </si>
  <si>
    <t>SOLD CONT 5088 LA 30 APRILIE  2022</t>
  </si>
  <si>
    <t>FONDURI NEANGAJATE LA 30 APRILIE 2022</t>
  </si>
  <si>
    <t>cota de 10% ( 2021 / trim IV partial ) +(2022 / trim I partial)</t>
  </si>
  <si>
    <t>cota de 10% (tr IV 2021 partial)+( tr I 2022 partial)</t>
  </si>
  <si>
    <t>SITUATIA PLATILOR SI   ANGAJAMENTELOR DIN FONDUL CINEMATOGRAFIC 
LA 31 MAI 2022</t>
  </si>
  <si>
    <t>A. PLATI  IN PERIOADA 01 IAN. - 31 MAI 2022</t>
  </si>
  <si>
    <t>B. ANGAJAMENTE LA 31 MAI  2022</t>
  </si>
  <si>
    <t>SOLD CONT 5088 LA 31 MAI  2022</t>
  </si>
  <si>
    <t>FONDURI NEANGAJATE LA 31 MAI 2022</t>
  </si>
  <si>
    <t>SITUATIA PLATILOR SI   ANGAJAMENTELOR DIN FONDUL CINEMATOGRAFIC 
LA 30 IUNIE 2022</t>
  </si>
  <si>
    <t>A. PLATI  IN PERIOADA 01 IAN. - 30 IUNIE 2022</t>
  </si>
  <si>
    <t>B. ANGAJAMENTE LA 30 IUNIE  2022</t>
  </si>
  <si>
    <t>SOLD CONT 5088 LA 30 IUNIE  2022</t>
  </si>
  <si>
    <t>FONDURI NEANGAJATE LA 30 IUNIE 2022</t>
  </si>
  <si>
    <t>cota de 10% (tr IV 2021 partial)+( tr I 2022 partial)+(tr II 2022 total)</t>
  </si>
  <si>
    <t>Alte plati ( hotarari judecatoresti)</t>
  </si>
  <si>
    <t>SPRIJIN  FINANCIAR NERAMBURSABIL SESIUNEA I 2022</t>
  </si>
  <si>
    <t>SITUATIA PLATILOR SI   ANGAJAMENTELOR DIN FONDUL CINEMATOGRAFIC 
LA 31 IULIE 2022</t>
  </si>
  <si>
    <t>A. PLATI  IN PERIOADA 01 IAN. - 31 IULIE 2022</t>
  </si>
  <si>
    <t>B. ANGAJAMENTE LA 31 IULIE  2022</t>
  </si>
  <si>
    <t>SOLD CONT 5088 LA 31 IULIE  2022</t>
  </si>
  <si>
    <t>FONDURI NEANGAJATE LA 31 IULIE 2022</t>
  </si>
  <si>
    <t>CREDITE NECONTRACTATE SESIUNEA II 2021</t>
  </si>
  <si>
    <t>SITUATIA PLATILOR SI   ANGAJAMENTELOR DIN FONDUL CINEMATOGRAFIC 
LA 31 AUGUST 2022</t>
  </si>
  <si>
    <t>A. PLATI  IN PERIOADA 01 IAN. - 31 AUGUST 2022</t>
  </si>
  <si>
    <t>cota de 10% ( 2021 / trim IV partial ) +(2022 / trim I total)+(trim II partial)</t>
  </si>
  <si>
    <t>CREDITE NECONTRACTATE SESIUNEA I 2022</t>
  </si>
  <si>
    <t>B. ANGAJAMENTE LA 31 AUGUST 2022</t>
  </si>
  <si>
    <t>FONDURI NEANGAJATE LA 31AUGUST2022</t>
  </si>
  <si>
    <t>SOLD CONT 5088 LA 31 AUGUST  2022</t>
  </si>
  <si>
    <t>cota de 10% tr IV 2021 (partial) + tr II 2022 (partial) + tr III 2022</t>
  </si>
  <si>
    <t>cota de 10% tr IV 2021 (partial) + tr II 2022 (partial)</t>
  </si>
  <si>
    <t>SITUATIA PLATILOR SI   ANGAJAMENTELOR DIN FONDUL CINEMATOGRAFIC 
LA 30 SEPTEMBRIE 2022</t>
  </si>
  <si>
    <t>A. PLATI  IN PERIOADA 01 IAN. - 30 SEPTEMBRIE 2022</t>
  </si>
  <si>
    <t>B. ANGAJAMENTE LA 30 SEPTEMBRIE 2022</t>
  </si>
  <si>
    <t>SOLD CONT 5088 LA 30 SEPTEMBRIE  2022</t>
  </si>
  <si>
    <t>FONDURI NEANGAJATE LA 30 SEPTEMBRIE 2022</t>
  </si>
  <si>
    <t>SITUATIA PLATILOR SI   ANGAJAMENTELOR DIN FONDUL CINEMATOGRAFIC 
LA 31 OCTOMBRIE 2022</t>
  </si>
  <si>
    <t>A. PLATI  IN PERIOADA 01 IAN. - 31 OCTOMBRIE 2022</t>
  </si>
  <si>
    <t>B. ANGAJAMENTE LA 31 OCTOMBRIE 2022</t>
  </si>
  <si>
    <t>SOLD CONT 5088 LA 31 OCTOMBRIE  2022</t>
  </si>
  <si>
    <t>FONDURI NEANGAJATE LA 31 OCTOMBRIE 2022</t>
  </si>
  <si>
    <t>SITUATIA PLATILOR SI   ANGAJAMENTELOR DIN FONDUL CINEMATOGRAFIC 
LA 30 NOIEMBRIE 2022</t>
  </si>
  <si>
    <t>A. PLATI  IN PERIOADA 01 IAN. - 30 NOIEMBRIE 2022</t>
  </si>
  <si>
    <t>B. ANGAJAMENTE LA 30 NOIEMBRIE 2022</t>
  </si>
  <si>
    <t>SPRIJIN  FINANCIAR NERAMBURSABIL SESIUNEA II 2022</t>
  </si>
  <si>
    <t xml:space="preserve">cota de 10% tr IV 2021 (partial) + tr III 2022 </t>
  </si>
  <si>
    <t>SOLD CONT 5088 LA 30 NOIEMBRIE  2022</t>
  </si>
  <si>
    <t>FONDURI NEANGAJATE LA 30 NOIEMBRIE 2022</t>
  </si>
  <si>
    <t>cota de 10% tr IV 2022</t>
  </si>
  <si>
    <t>SITUATIA PLATILOR SI   ANGAJAMENTELOR DIN FONDUL CINEMATOGRAFIC 
LA 31 DECEMBRIE 2022</t>
  </si>
  <si>
    <t>A. PLATI  IN PERIOADA 01 IAN. - 31 DECEMBRIE 2022</t>
  </si>
  <si>
    <t>cota de 10% ( 2021 / trim IV partial ) +(2022 / trim I total)+(2022 / trim II total)+( 2022 / trim III total )</t>
  </si>
  <si>
    <t>B. ANGAJAMENTE LA 31 DECEMBRIE 2022</t>
  </si>
  <si>
    <t>SOLD CONT 5088 LA 31 DECEMBRIE  2022</t>
  </si>
  <si>
    <t>FONDURI NEANGAJATE LA 31 DECEMBRIE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</si>
</sst>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left" wrapText="1"/>
    </xf>
    <xf numFmtId="3" fontId="1" fillId="2" borderId="1" xfId="3" applyNumberFormat="1" applyFont="1" applyFill="1" applyBorder="1"/>
    <xf numFmtId="0" fontId="1" fillId="4" borderId="1" xfId="1" applyFill="1" applyBorder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H30" sqref="H30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25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0</v>
      </c>
    </row>
    <row r="9" spans="2:4" ht="26.25" x14ac:dyDescent="0.25">
      <c r="B9" s="8">
        <v>2</v>
      </c>
      <c r="C9" s="11" t="s">
        <v>4</v>
      </c>
      <c r="D9" s="12">
        <v>40800</v>
      </c>
    </row>
    <row r="10" spans="2:4" ht="26.25" x14ac:dyDescent="0.25">
      <c r="B10" s="8"/>
      <c r="C10" s="13" t="s">
        <v>5</v>
      </c>
      <c r="D10" s="14">
        <v>0</v>
      </c>
    </row>
    <row r="11" spans="2:4" ht="39" x14ac:dyDescent="0.25">
      <c r="B11" s="15"/>
      <c r="C11" s="16" t="s">
        <v>6</v>
      </c>
      <c r="D11" s="17">
        <v>40800</v>
      </c>
    </row>
    <row r="12" spans="2:4" x14ac:dyDescent="0.25">
      <c r="B12" s="18">
        <v>3</v>
      </c>
      <c r="C12" s="19" t="s">
        <v>7</v>
      </c>
      <c r="D12" s="20">
        <v>215000</v>
      </c>
    </row>
    <row r="13" spans="2:4" x14ac:dyDescent="0.25">
      <c r="B13" s="3"/>
      <c r="C13" s="21" t="s">
        <v>8</v>
      </c>
      <c r="D13" s="22">
        <f>D8+D9+D12</f>
        <v>255800</v>
      </c>
    </row>
    <row r="14" spans="2:4" x14ac:dyDescent="0.25">
      <c r="B14" s="6"/>
      <c r="C14" s="7" t="s">
        <v>27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32542776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13952140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78309916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2320823</v>
      </c>
    </row>
    <row r="25" spans="2:4" ht="26.25" x14ac:dyDescent="0.25">
      <c r="B25" s="23">
        <v>2</v>
      </c>
      <c r="C25" s="42" t="s">
        <v>19</v>
      </c>
      <c r="D25" s="27">
        <v>8266693</v>
      </c>
    </row>
    <row r="26" spans="2:4" x14ac:dyDescent="0.25">
      <c r="B26" s="23">
        <v>3</v>
      </c>
      <c r="C26" s="42" t="s">
        <v>20</v>
      </c>
      <c r="D26" s="27">
        <v>670000</v>
      </c>
    </row>
    <row r="27" spans="2:4" x14ac:dyDescent="0.25">
      <c r="B27" s="49">
        <v>4</v>
      </c>
      <c r="C27" s="43" t="s">
        <v>21</v>
      </c>
      <c r="D27" s="44">
        <v>1096998</v>
      </c>
    </row>
    <row r="28" spans="2:4" x14ac:dyDescent="0.25">
      <c r="B28" s="24" t="s">
        <v>22</v>
      </c>
      <c r="C28" s="34" t="s">
        <v>23</v>
      </c>
      <c r="D28" s="45">
        <f>SUM(D24:D27)</f>
        <v>12354514</v>
      </c>
    </row>
    <row r="29" spans="2:4" x14ac:dyDescent="0.25">
      <c r="B29" s="23"/>
      <c r="C29" s="34" t="s">
        <v>24</v>
      </c>
      <c r="D29" s="45">
        <f>D22+D28</f>
        <v>90664430</v>
      </c>
    </row>
    <row r="30" spans="2:4" x14ac:dyDescent="0.25">
      <c r="B30" s="23"/>
      <c r="C30" s="46" t="s">
        <v>28</v>
      </c>
      <c r="D30" s="47">
        <v>104435521</v>
      </c>
    </row>
    <row r="31" spans="2:4" x14ac:dyDescent="0.25">
      <c r="B31" s="23"/>
      <c r="C31" s="46" t="s">
        <v>29</v>
      </c>
      <c r="D31" s="48">
        <f>D30-D29</f>
        <v>13771091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D28" sqref="D28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30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1565775</v>
      </c>
    </row>
    <row r="9" spans="2:4" ht="26.25" x14ac:dyDescent="0.25">
      <c r="B9" s="8">
        <v>2</v>
      </c>
      <c r="C9" s="11" t="s">
        <v>4</v>
      </c>
      <c r="D9" s="12">
        <v>308926</v>
      </c>
    </row>
    <row r="10" spans="2:4" ht="26.25" x14ac:dyDescent="0.25">
      <c r="B10" s="8"/>
      <c r="C10" s="13" t="s">
        <v>5</v>
      </c>
      <c r="D10" s="14">
        <v>132885</v>
      </c>
    </row>
    <row r="11" spans="2:4" ht="39" x14ac:dyDescent="0.25">
      <c r="B11" s="15"/>
      <c r="C11" s="16" t="s">
        <v>6</v>
      </c>
      <c r="D11" s="17">
        <v>176041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3174701</v>
      </c>
    </row>
    <row r="14" spans="2:4" x14ac:dyDescent="0.25">
      <c r="B14" s="6"/>
      <c r="C14" s="7" t="s">
        <v>32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31425501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76702641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2575697</v>
      </c>
    </row>
    <row r="25" spans="2:4" ht="26.25" x14ac:dyDescent="0.25">
      <c r="B25" s="23">
        <v>2</v>
      </c>
      <c r="C25" s="42" t="s">
        <v>19</v>
      </c>
      <c r="D25" s="27">
        <v>9499269</v>
      </c>
    </row>
    <row r="26" spans="2:4" x14ac:dyDescent="0.25">
      <c r="B26" s="23">
        <v>3</v>
      </c>
      <c r="C26" s="42" t="s">
        <v>20</v>
      </c>
      <c r="D26" s="27">
        <v>420000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12506964</v>
      </c>
    </row>
    <row r="29" spans="2:4" x14ac:dyDescent="0.25">
      <c r="B29" s="23"/>
      <c r="C29" s="34" t="s">
        <v>24</v>
      </c>
      <c r="D29" s="45">
        <f>D22+D28</f>
        <v>89209605</v>
      </c>
    </row>
    <row r="30" spans="2:4" x14ac:dyDescent="0.25">
      <c r="B30" s="23"/>
      <c r="C30" s="46" t="s">
        <v>34</v>
      </c>
      <c r="D30" s="47">
        <v>103983166.97</v>
      </c>
    </row>
    <row r="31" spans="2:4" x14ac:dyDescent="0.25">
      <c r="B31" s="23"/>
      <c r="C31" s="46" t="s">
        <v>33</v>
      </c>
      <c r="D31" s="48">
        <f>D30-D29</f>
        <v>14773561.969999999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G15" sqref="G1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36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35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6418191</v>
      </c>
    </row>
    <row r="9" spans="2:4" ht="26.25" x14ac:dyDescent="0.25">
      <c r="B9" s="8">
        <v>2</v>
      </c>
      <c r="C9" s="11" t="s">
        <v>4</v>
      </c>
      <c r="D9" s="12">
        <v>1752646</v>
      </c>
    </row>
    <row r="10" spans="2:4" ht="26.25" x14ac:dyDescent="0.25">
      <c r="B10" s="8"/>
      <c r="C10" s="13" t="s">
        <v>5</v>
      </c>
      <c r="D10" s="14">
        <v>1341255</v>
      </c>
    </row>
    <row r="11" spans="2:4" ht="39" x14ac:dyDescent="0.25">
      <c r="B11" s="15"/>
      <c r="C11" s="16" t="s">
        <v>6</v>
      </c>
      <c r="D11" s="17">
        <v>411391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9470837</v>
      </c>
    </row>
    <row r="14" spans="2:4" x14ac:dyDescent="0.25">
      <c r="B14" s="6"/>
      <c r="C14" s="7" t="s">
        <v>37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31823085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5840000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71825225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4646880</v>
      </c>
    </row>
    <row r="25" spans="2:4" ht="26.25" x14ac:dyDescent="0.25">
      <c r="B25" s="23">
        <v>2</v>
      </c>
      <c r="C25" s="42" t="s">
        <v>19</v>
      </c>
      <c r="D25" s="27">
        <v>6997819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11841697</v>
      </c>
    </row>
    <row r="29" spans="2:4" x14ac:dyDescent="0.25">
      <c r="B29" s="23"/>
      <c r="C29" s="34" t="s">
        <v>24</v>
      </c>
      <c r="D29" s="45">
        <f>D22+D28</f>
        <v>83666922</v>
      </c>
    </row>
    <row r="30" spans="2:4" x14ac:dyDescent="0.25">
      <c r="B30" s="23"/>
      <c r="C30" s="46" t="s">
        <v>38</v>
      </c>
      <c r="D30" s="47">
        <v>103312691</v>
      </c>
    </row>
    <row r="31" spans="2:4" x14ac:dyDescent="0.25">
      <c r="B31" s="23"/>
      <c r="C31" s="46" t="s">
        <v>39</v>
      </c>
      <c r="D31" s="48">
        <f>D30-D29</f>
        <v>19645769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9" sqref="D29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40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7145176</v>
      </c>
    </row>
    <row r="9" spans="2:4" ht="26.25" x14ac:dyDescent="0.25">
      <c r="B9" s="8">
        <v>2</v>
      </c>
      <c r="C9" s="11" t="s">
        <v>4</v>
      </c>
      <c r="D9" s="12">
        <v>3882434</v>
      </c>
    </row>
    <row r="10" spans="2:4" ht="26.25" x14ac:dyDescent="0.25">
      <c r="B10" s="8"/>
      <c r="C10" s="13" t="s">
        <v>5</v>
      </c>
      <c r="D10" s="14">
        <v>3317788</v>
      </c>
    </row>
    <row r="11" spans="2:4" ht="39" x14ac:dyDescent="0.25">
      <c r="B11" s="15"/>
      <c r="C11" s="16" t="s">
        <v>6</v>
      </c>
      <c r="D11" s="17">
        <v>564646</v>
      </c>
    </row>
    <row r="12" spans="2:4" x14ac:dyDescent="0.25">
      <c r="B12" s="18">
        <v>3</v>
      </c>
      <c r="C12" s="19" t="s">
        <v>45</v>
      </c>
      <c r="D12" s="20">
        <v>1600000</v>
      </c>
    </row>
    <row r="13" spans="2:4" x14ac:dyDescent="0.25">
      <c r="B13" s="3"/>
      <c r="C13" s="21" t="s">
        <v>8</v>
      </c>
      <c r="D13" s="22">
        <f>D8+D9+D12</f>
        <v>12627610</v>
      </c>
    </row>
    <row r="14" spans="2:4" x14ac:dyDescent="0.25">
      <c r="B14" s="6"/>
      <c r="C14" s="7" t="s">
        <v>42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5540000</v>
      </c>
    </row>
    <row r="20" spans="2:4" x14ac:dyDescent="0.25">
      <c r="B20" s="23">
        <v>4</v>
      </c>
      <c r="C20" s="29" t="s">
        <v>13</v>
      </c>
      <c r="D20" s="30">
        <v>13062140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71123240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2685092</v>
      </c>
    </row>
    <row r="25" spans="2:4" ht="26.25" x14ac:dyDescent="0.25">
      <c r="B25" s="23">
        <v>2</v>
      </c>
      <c r="C25" s="42" t="s">
        <v>19</v>
      </c>
      <c r="D25" s="27">
        <v>7752790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46</v>
      </c>
      <c r="D27" s="44">
        <v>1213938</v>
      </c>
    </row>
    <row r="28" spans="2:4" x14ac:dyDescent="0.25">
      <c r="B28" s="24" t="s">
        <v>22</v>
      </c>
      <c r="C28" s="34" t="s">
        <v>23</v>
      </c>
      <c r="D28" s="45">
        <f>SUM(D24:D27)</f>
        <v>11836820</v>
      </c>
    </row>
    <row r="29" spans="2:4" x14ac:dyDescent="0.25">
      <c r="B29" s="23"/>
      <c r="C29" s="34" t="s">
        <v>24</v>
      </c>
      <c r="D29" s="45">
        <f>D22+D28</f>
        <v>82960060</v>
      </c>
    </row>
    <row r="30" spans="2:4" x14ac:dyDescent="0.25">
      <c r="B30" s="23"/>
      <c r="C30" s="46" t="s">
        <v>43</v>
      </c>
      <c r="D30" s="47">
        <v>104242358</v>
      </c>
    </row>
    <row r="31" spans="2:4" x14ac:dyDescent="0.25">
      <c r="B31" s="23"/>
      <c r="C31" s="46" t="s">
        <v>44</v>
      </c>
      <c r="D31" s="48">
        <f>D30-D29</f>
        <v>21282298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5" sqref="D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47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48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10545176</v>
      </c>
    </row>
    <row r="9" spans="2:4" ht="26.25" x14ac:dyDescent="0.25">
      <c r="B9" s="8">
        <v>2</v>
      </c>
      <c r="C9" s="11" t="s">
        <v>4</v>
      </c>
      <c r="D9" s="12">
        <v>5104664</v>
      </c>
    </row>
    <row r="10" spans="2:4" ht="26.25" x14ac:dyDescent="0.25">
      <c r="B10" s="8"/>
      <c r="C10" s="13" t="s">
        <v>5</v>
      </c>
      <c r="D10" s="14">
        <v>4419518</v>
      </c>
    </row>
    <row r="11" spans="2:4" ht="39" x14ac:dyDescent="0.25">
      <c r="B11" s="15"/>
      <c r="C11" s="16" t="s">
        <v>6</v>
      </c>
      <c r="D11" s="17">
        <v>685146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3"/>
      <c r="C13" s="21" t="s">
        <v>8</v>
      </c>
      <c r="D13" s="22">
        <f>D8+D9+D12</f>
        <v>17549840</v>
      </c>
    </row>
    <row r="14" spans="2:4" x14ac:dyDescent="0.25">
      <c r="B14" s="6"/>
      <c r="C14" s="7" t="s">
        <v>49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34191100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0</v>
      </c>
    </row>
    <row r="20" spans="2:4" x14ac:dyDescent="0.25">
      <c r="B20" s="23">
        <v>4</v>
      </c>
      <c r="C20" s="29" t="s">
        <v>13</v>
      </c>
      <c r="D20" s="30">
        <v>12947140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67838240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3358039</v>
      </c>
    </row>
    <row r="25" spans="2:4" ht="26.25" x14ac:dyDescent="0.25">
      <c r="B25" s="23">
        <v>2</v>
      </c>
      <c r="C25" s="42" t="s">
        <v>19</v>
      </c>
      <c r="D25" s="27">
        <v>7032038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x14ac:dyDescent="0.25">
      <c r="B27" s="49">
        <v>4</v>
      </c>
      <c r="C27" s="43" t="s">
        <v>46</v>
      </c>
      <c r="D27" s="44">
        <v>913938</v>
      </c>
    </row>
    <row r="28" spans="2:4" x14ac:dyDescent="0.25">
      <c r="B28" s="24" t="s">
        <v>22</v>
      </c>
      <c r="C28" s="34" t="s">
        <v>23</v>
      </c>
      <c r="D28" s="45">
        <f>SUM(D24:D27)</f>
        <v>11394015</v>
      </c>
    </row>
    <row r="29" spans="2:4" x14ac:dyDescent="0.25">
      <c r="B29" s="23"/>
      <c r="C29" s="34" t="s">
        <v>24</v>
      </c>
      <c r="D29" s="45">
        <f>D22+D28</f>
        <v>79232255</v>
      </c>
    </row>
    <row r="30" spans="2:4" x14ac:dyDescent="0.25">
      <c r="B30" s="23"/>
      <c r="C30" s="46" t="s">
        <v>50</v>
      </c>
      <c r="D30" s="47">
        <v>103866911.54000001</v>
      </c>
    </row>
    <row r="31" spans="2:4" x14ac:dyDescent="0.25">
      <c r="B31" s="23"/>
      <c r="C31" s="46" t="s">
        <v>51</v>
      </c>
      <c r="D31" s="48">
        <f>D30-D29</f>
        <v>24634656.540000007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F25" sqref="F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52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53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12473176</v>
      </c>
    </row>
    <row r="9" spans="2:4" ht="26.25" x14ac:dyDescent="0.25">
      <c r="B9" s="8">
        <v>2</v>
      </c>
      <c r="C9" s="11" t="s">
        <v>4</v>
      </c>
      <c r="D9" s="12">
        <v>7061135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885846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21434311</v>
      </c>
    </row>
    <row r="15" spans="2:4" x14ac:dyDescent="0.25">
      <c r="B15" s="6"/>
      <c r="C15" s="7" t="s">
        <v>54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32053600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12832140</v>
      </c>
    </row>
    <row r="21" spans="2:4" x14ac:dyDescent="0.25">
      <c r="B21" s="31">
        <v>4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SUM(D18:D21)</f>
        <v>65585740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2361318</v>
      </c>
    </row>
    <row r="25" spans="2:4" ht="26.25" x14ac:dyDescent="0.25">
      <c r="B25" s="23">
        <v>2</v>
      </c>
      <c r="C25" s="42" t="s">
        <v>19</v>
      </c>
      <c r="D25" s="27">
        <v>8689187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ht="26.25" x14ac:dyDescent="0.25">
      <c r="B27" s="49">
        <v>5</v>
      </c>
      <c r="C27" s="43" t="s">
        <v>57</v>
      </c>
      <c r="D27" s="44">
        <v>2297533</v>
      </c>
    </row>
    <row r="28" spans="2:4" x14ac:dyDescent="0.25">
      <c r="B28" s="24" t="s">
        <v>22</v>
      </c>
      <c r="C28" s="34" t="s">
        <v>23</v>
      </c>
      <c r="D28" s="45">
        <f>SUM(D24:D27)</f>
        <v>13438038</v>
      </c>
    </row>
    <row r="29" spans="2:4" x14ac:dyDescent="0.25">
      <c r="B29" s="23"/>
      <c r="C29" s="34" t="s">
        <v>24</v>
      </c>
      <c r="D29" s="45">
        <f>D22+D28</f>
        <v>79023778</v>
      </c>
    </row>
    <row r="30" spans="2:4" x14ac:dyDescent="0.25">
      <c r="B30" s="23"/>
      <c r="C30" s="46" t="s">
        <v>55</v>
      </c>
      <c r="D30" s="47">
        <v>104684690</v>
      </c>
    </row>
    <row r="31" spans="2:4" x14ac:dyDescent="0.25">
      <c r="B31" s="23"/>
      <c r="C31" s="46" t="s">
        <v>56</v>
      </c>
      <c r="D31" s="48">
        <f>D30-D29</f>
        <v>25660912</v>
      </c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opLeftCell="A16" workbookViewId="0">
      <selection activeCell="G16" sqref="G16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60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61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16224776</v>
      </c>
    </row>
    <row r="9" spans="2:4" ht="26.25" x14ac:dyDescent="0.25">
      <c r="B9" s="8">
        <v>2</v>
      </c>
      <c r="C9" s="11" t="s">
        <v>4</v>
      </c>
      <c r="D9" s="12">
        <v>7291498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1116209</v>
      </c>
    </row>
    <row r="12" spans="2:4" x14ac:dyDescent="0.25">
      <c r="B12" s="18">
        <v>3</v>
      </c>
      <c r="C12" s="19" t="s">
        <v>45</v>
      </c>
      <c r="D12" s="20">
        <v>2720000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26236274</v>
      </c>
    </row>
    <row r="15" spans="2:4" x14ac:dyDescent="0.25">
      <c r="B15" s="6"/>
      <c r="C15" s="7" t="s">
        <v>62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32697000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11097670</v>
      </c>
    </row>
    <row r="21" spans="2:4" x14ac:dyDescent="0.25">
      <c r="B21" s="31">
        <v>4</v>
      </c>
      <c r="C21" s="32" t="s">
        <v>65</v>
      </c>
      <c r="D21" s="33">
        <v>17305000</v>
      </c>
    </row>
    <row r="22" spans="2:4" x14ac:dyDescent="0.25">
      <c r="B22" s="24" t="s">
        <v>15</v>
      </c>
      <c r="C22" s="34" t="s">
        <v>16</v>
      </c>
      <c r="D22" s="35">
        <f>SUM(D18:D21)</f>
        <v>61799670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5618572</v>
      </c>
    </row>
    <row r="25" spans="2:4" ht="26.25" x14ac:dyDescent="0.25">
      <c r="B25" s="23">
        <v>2</v>
      </c>
      <c r="C25" s="42" t="s">
        <v>19</v>
      </c>
      <c r="D25" s="27">
        <v>5728765</v>
      </c>
    </row>
    <row r="26" spans="2:4" x14ac:dyDescent="0.25">
      <c r="B26" s="23">
        <v>3</v>
      </c>
      <c r="C26" s="42" t="s">
        <v>20</v>
      </c>
      <c r="D26" s="27">
        <v>0</v>
      </c>
    </row>
    <row r="27" spans="2:4" x14ac:dyDescent="0.25">
      <c r="B27" s="31">
        <v>4</v>
      </c>
      <c r="C27" s="54" t="s">
        <v>59</v>
      </c>
      <c r="D27" s="33">
        <v>445000</v>
      </c>
    </row>
    <row r="28" spans="2:4" ht="26.25" x14ac:dyDescent="0.25">
      <c r="B28" s="49">
        <v>5</v>
      </c>
      <c r="C28" s="43" t="s">
        <v>57</v>
      </c>
      <c r="D28" s="44">
        <v>1477533</v>
      </c>
    </row>
    <row r="29" spans="2:4" x14ac:dyDescent="0.25">
      <c r="B29" s="24" t="s">
        <v>22</v>
      </c>
      <c r="C29" s="34" t="s">
        <v>23</v>
      </c>
      <c r="D29" s="45">
        <f>SUM(D24:D28)</f>
        <v>13269870</v>
      </c>
    </row>
    <row r="30" spans="2:4" x14ac:dyDescent="0.25">
      <c r="B30" s="23"/>
      <c r="C30" s="34" t="s">
        <v>24</v>
      </c>
      <c r="D30" s="45">
        <f>D22+D29</f>
        <v>75069540</v>
      </c>
    </row>
    <row r="31" spans="2:4" x14ac:dyDescent="0.25">
      <c r="B31" s="23"/>
      <c r="C31" s="46" t="s">
        <v>63</v>
      </c>
      <c r="D31" s="47">
        <v>103871030</v>
      </c>
    </row>
    <row r="32" spans="2:4" x14ac:dyDescent="0.25">
      <c r="B32" s="23"/>
      <c r="C32" s="46" t="s">
        <v>64</v>
      </c>
      <c r="D32" s="48">
        <f>D31-D30</f>
        <v>28801490</v>
      </c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22" workbookViewId="0">
      <selection activeCell="G32" sqref="G32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66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67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17295676</v>
      </c>
    </row>
    <row r="9" spans="2:4" ht="26.25" x14ac:dyDescent="0.25">
      <c r="B9" s="8">
        <v>2</v>
      </c>
      <c r="C9" s="11" t="s">
        <v>4</v>
      </c>
      <c r="D9" s="12">
        <v>10547043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1696009</v>
      </c>
    </row>
    <row r="12" spans="2:4" ht="26.25" x14ac:dyDescent="0.25">
      <c r="B12" s="18">
        <v>3</v>
      </c>
      <c r="C12" s="19" t="s">
        <v>68</v>
      </c>
      <c r="D12" s="20">
        <v>3420000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31262719</v>
      </c>
    </row>
    <row r="15" spans="2:4" x14ac:dyDescent="0.25">
      <c r="B15" s="6"/>
      <c r="C15" s="7" t="s">
        <v>70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31729510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11063200</v>
      </c>
    </row>
    <row r="21" spans="2:4" x14ac:dyDescent="0.25">
      <c r="B21" s="39">
        <v>4</v>
      </c>
      <c r="C21" s="28" t="s">
        <v>65</v>
      </c>
      <c r="D21" s="27">
        <v>17270530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100763240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2682555</v>
      </c>
    </row>
    <row r="26" spans="2:4" ht="26.25" x14ac:dyDescent="0.25">
      <c r="B26" s="23">
        <v>2</v>
      </c>
      <c r="C26" s="42" t="s">
        <v>19</v>
      </c>
      <c r="D26" s="27">
        <v>6729527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400000</v>
      </c>
    </row>
    <row r="29" spans="2:4" x14ac:dyDescent="0.25">
      <c r="B29" s="49">
        <v>5</v>
      </c>
      <c r="C29" s="43" t="s">
        <v>74</v>
      </c>
      <c r="D29" s="44">
        <v>777533</v>
      </c>
    </row>
    <row r="30" spans="2:4" x14ac:dyDescent="0.25">
      <c r="B30" s="24" t="s">
        <v>22</v>
      </c>
      <c r="C30" s="34" t="s">
        <v>23</v>
      </c>
      <c r="D30" s="45">
        <f>SUM(D25:D29)</f>
        <v>10589615</v>
      </c>
    </row>
    <row r="31" spans="2:4" x14ac:dyDescent="0.25">
      <c r="B31" s="23"/>
      <c r="C31" s="34" t="s">
        <v>24</v>
      </c>
      <c r="D31" s="45">
        <f>D23+D30</f>
        <v>111352855</v>
      </c>
    </row>
    <row r="32" spans="2:4" x14ac:dyDescent="0.25">
      <c r="B32" s="23"/>
      <c r="C32" s="46" t="s">
        <v>72</v>
      </c>
      <c r="D32" s="47">
        <v>102223266</v>
      </c>
    </row>
    <row r="33" spans="2:4" x14ac:dyDescent="0.25">
      <c r="B33" s="23"/>
      <c r="C33" s="46" t="s">
        <v>71</v>
      </c>
      <c r="D33" s="48">
        <f>D32-D31</f>
        <v>-9129589</v>
      </c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13" workbookViewId="0">
      <selection activeCell="F20" sqref="F20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75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76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21642646</v>
      </c>
    </row>
    <row r="9" spans="2:4" ht="26.25" x14ac:dyDescent="0.25">
      <c r="B9" s="8">
        <v>2</v>
      </c>
      <c r="C9" s="11" t="s">
        <v>4</v>
      </c>
      <c r="D9" s="12">
        <v>11032793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2181759</v>
      </c>
    </row>
    <row r="12" spans="2:4" ht="26.25" x14ac:dyDescent="0.25">
      <c r="B12" s="18">
        <v>3</v>
      </c>
      <c r="C12" s="19" t="s">
        <v>68</v>
      </c>
      <c r="D12" s="20">
        <v>3420000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36095439</v>
      </c>
    </row>
    <row r="15" spans="2:4" x14ac:dyDescent="0.25">
      <c r="B15" s="6"/>
      <c r="C15" s="7" t="s">
        <v>77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29308540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10883200</v>
      </c>
    </row>
    <row r="21" spans="2:4" x14ac:dyDescent="0.25">
      <c r="B21" s="39">
        <v>4</v>
      </c>
      <c r="C21" s="28" t="s">
        <v>65</v>
      </c>
      <c r="D21" s="27">
        <v>15461530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96353270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2606805</v>
      </c>
    </row>
    <row r="26" spans="2:4" ht="26.25" x14ac:dyDescent="0.25">
      <c r="B26" s="23">
        <v>2</v>
      </c>
      <c r="C26" s="42" t="s">
        <v>19</v>
      </c>
      <c r="D26" s="27">
        <v>7399596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160000</v>
      </c>
    </row>
    <row r="29" spans="2:4" x14ac:dyDescent="0.25">
      <c r="B29" s="49">
        <v>5</v>
      </c>
      <c r="C29" s="43" t="s">
        <v>73</v>
      </c>
      <c r="D29" s="44">
        <v>1916570</v>
      </c>
    </row>
    <row r="30" spans="2:4" x14ac:dyDescent="0.25">
      <c r="B30" s="24" t="s">
        <v>22</v>
      </c>
      <c r="C30" s="34" t="s">
        <v>23</v>
      </c>
      <c r="D30" s="45">
        <f>SUM(D25:D29)</f>
        <v>12082971</v>
      </c>
    </row>
    <row r="31" spans="2:4" x14ac:dyDescent="0.25">
      <c r="B31" s="23"/>
      <c r="C31" s="34" t="s">
        <v>24</v>
      </c>
      <c r="D31" s="45">
        <f>D23+D30</f>
        <v>108436241</v>
      </c>
    </row>
    <row r="32" spans="2:4" x14ac:dyDescent="0.25">
      <c r="B32" s="23"/>
      <c r="C32" s="46" t="s">
        <v>78</v>
      </c>
      <c r="D32" s="47">
        <v>100427379</v>
      </c>
    </row>
    <row r="33" spans="2:4" x14ac:dyDescent="0.25">
      <c r="B33" s="23"/>
      <c r="C33" s="46" t="s">
        <v>79</v>
      </c>
      <c r="D33" s="48">
        <f>D32-D31</f>
        <v>-8008862</v>
      </c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13" workbookViewId="0">
      <selection activeCell="F34" sqref="F3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80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81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23717381</v>
      </c>
    </row>
    <row r="9" spans="2:4" ht="26.25" x14ac:dyDescent="0.25">
      <c r="B9" s="8">
        <v>2</v>
      </c>
      <c r="C9" s="11" t="s">
        <v>4</v>
      </c>
      <c r="D9" s="12">
        <v>11212793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2361759</v>
      </c>
    </row>
    <row r="12" spans="2:4" ht="26.25" x14ac:dyDescent="0.25">
      <c r="B12" s="18">
        <v>3</v>
      </c>
      <c r="C12" s="19" t="s">
        <v>68</v>
      </c>
      <c r="D12" s="20">
        <v>4020000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38950174</v>
      </c>
    </row>
    <row r="15" spans="2:4" x14ac:dyDescent="0.25">
      <c r="B15" s="6"/>
      <c r="C15" s="7" t="s">
        <v>82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27199335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10883200</v>
      </c>
    </row>
    <row r="21" spans="2:4" x14ac:dyDescent="0.25">
      <c r="B21" s="39">
        <v>4</v>
      </c>
      <c r="C21" s="28" t="s">
        <v>65</v>
      </c>
      <c r="D21" s="27">
        <v>15461530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94244065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2506805</v>
      </c>
    </row>
    <row r="26" spans="2:4" ht="26.25" x14ac:dyDescent="0.25">
      <c r="B26" s="23">
        <v>2</v>
      </c>
      <c r="C26" s="42" t="s">
        <v>19</v>
      </c>
      <c r="D26" s="27">
        <v>8204758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105000</v>
      </c>
    </row>
    <row r="29" spans="2:4" x14ac:dyDescent="0.25">
      <c r="B29" s="49">
        <v>5</v>
      </c>
      <c r="C29" s="43" t="s">
        <v>73</v>
      </c>
      <c r="D29" s="44">
        <v>1316570</v>
      </c>
    </row>
    <row r="30" spans="2:4" x14ac:dyDescent="0.25">
      <c r="B30" s="24" t="s">
        <v>22</v>
      </c>
      <c r="C30" s="34" t="s">
        <v>23</v>
      </c>
      <c r="D30" s="45">
        <f>SUM(D25:D29)</f>
        <v>12133133</v>
      </c>
    </row>
    <row r="31" spans="2:4" x14ac:dyDescent="0.25">
      <c r="B31" s="23"/>
      <c r="C31" s="34" t="s">
        <v>24</v>
      </c>
      <c r="D31" s="45">
        <f>D23+D30</f>
        <v>106377198</v>
      </c>
    </row>
    <row r="32" spans="2:4" x14ac:dyDescent="0.25">
      <c r="B32" s="23"/>
      <c r="C32" s="46" t="s">
        <v>83</v>
      </c>
      <c r="D32" s="47">
        <v>101429314</v>
      </c>
    </row>
    <row r="33" spans="2:4" x14ac:dyDescent="0.25">
      <c r="B33" s="23"/>
      <c r="C33" s="46" t="s">
        <v>84</v>
      </c>
      <c r="D33" s="48">
        <f>D32-D31</f>
        <v>-4947884</v>
      </c>
    </row>
  </sheetData>
  <mergeCells count="1"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workbookViewId="0">
      <selection sqref="A1:XFD1048576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85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86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25832781</v>
      </c>
    </row>
    <row r="9" spans="2:4" ht="26.25" x14ac:dyDescent="0.25">
      <c r="B9" s="8">
        <v>2</v>
      </c>
      <c r="C9" s="11" t="s">
        <v>4</v>
      </c>
      <c r="D9" s="12">
        <v>11558167</v>
      </c>
    </row>
    <row r="10" spans="2:4" ht="26.25" x14ac:dyDescent="0.25">
      <c r="B10" s="8"/>
      <c r="C10" s="13" t="s">
        <v>5</v>
      </c>
      <c r="D10" s="14">
        <v>8902658</v>
      </c>
    </row>
    <row r="11" spans="2:4" ht="39" x14ac:dyDescent="0.25">
      <c r="B11" s="15"/>
      <c r="C11" s="16" t="s">
        <v>6</v>
      </c>
      <c r="D11" s="17">
        <v>2655509</v>
      </c>
    </row>
    <row r="12" spans="2:4" ht="26.25" x14ac:dyDescent="0.25">
      <c r="B12" s="18">
        <v>3</v>
      </c>
      <c r="C12" s="19" t="s">
        <v>68</v>
      </c>
      <c r="D12" s="20">
        <v>4920000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42310948</v>
      </c>
    </row>
    <row r="15" spans="2:4" x14ac:dyDescent="0.25">
      <c r="B15" s="6"/>
      <c r="C15" s="7" t="s">
        <v>87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30073605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9683200</v>
      </c>
    </row>
    <row r="21" spans="2:4" x14ac:dyDescent="0.25">
      <c r="B21" s="39">
        <v>4</v>
      </c>
      <c r="C21" s="28" t="s">
        <v>65</v>
      </c>
      <c r="D21" s="27">
        <v>11392060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91848865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3060010</v>
      </c>
    </row>
    <row r="26" spans="2:4" ht="26.25" x14ac:dyDescent="0.25">
      <c r="B26" s="23">
        <v>2</v>
      </c>
      <c r="C26" s="42" t="s">
        <v>19</v>
      </c>
      <c r="D26" s="27">
        <v>8896623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9">
        <v>4</v>
      </c>
      <c r="C28" s="42" t="s">
        <v>59</v>
      </c>
      <c r="D28" s="27">
        <v>105000</v>
      </c>
    </row>
    <row r="29" spans="2:4" x14ac:dyDescent="0.25">
      <c r="B29" s="31">
        <v>5</v>
      </c>
      <c r="C29" s="54" t="s">
        <v>88</v>
      </c>
      <c r="D29" s="33">
        <v>1115000</v>
      </c>
    </row>
    <row r="30" spans="2:4" x14ac:dyDescent="0.25">
      <c r="B30" s="49">
        <v>6</v>
      </c>
      <c r="C30" s="43" t="s">
        <v>89</v>
      </c>
      <c r="D30" s="44">
        <v>416570</v>
      </c>
    </row>
    <row r="31" spans="2:4" x14ac:dyDescent="0.25">
      <c r="B31" s="24" t="s">
        <v>22</v>
      </c>
      <c r="C31" s="34" t="s">
        <v>23</v>
      </c>
      <c r="D31" s="45">
        <f>SUM(D25:D30)</f>
        <v>13593203</v>
      </c>
    </row>
    <row r="32" spans="2:4" x14ac:dyDescent="0.25">
      <c r="B32" s="23"/>
      <c r="C32" s="34" t="s">
        <v>24</v>
      </c>
      <c r="D32" s="45">
        <f>D23+D31</f>
        <v>105442068</v>
      </c>
    </row>
    <row r="33" spans="2:4" x14ac:dyDescent="0.25">
      <c r="B33" s="23"/>
      <c r="C33" s="46" t="s">
        <v>90</v>
      </c>
      <c r="D33" s="47">
        <v>102370041</v>
      </c>
    </row>
    <row r="34" spans="2:4" x14ac:dyDescent="0.25">
      <c r="B34" s="23"/>
      <c r="C34" s="46" t="s">
        <v>91</v>
      </c>
      <c r="D34" s="48">
        <f>D33-D32</f>
        <v>-3072027</v>
      </c>
    </row>
  </sheetData>
  <mergeCells count="1">
    <mergeCell ref="B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topLeftCell="A16" workbookViewId="0">
      <selection activeCell="G13" sqref="G13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93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94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29812516</v>
      </c>
    </row>
    <row r="9" spans="2:4" ht="26.25" x14ac:dyDescent="0.25">
      <c r="B9" s="8">
        <v>2</v>
      </c>
      <c r="C9" s="11" t="s">
        <v>4</v>
      </c>
      <c r="D9" s="12">
        <v>13331028</v>
      </c>
    </row>
    <row r="10" spans="2:4" ht="26.25" x14ac:dyDescent="0.25">
      <c r="B10" s="8"/>
      <c r="C10" s="13" t="s">
        <v>5</v>
      </c>
      <c r="D10" s="14">
        <v>10187319</v>
      </c>
    </row>
    <row r="11" spans="2:4" ht="39" x14ac:dyDescent="0.25">
      <c r="B11" s="15"/>
      <c r="C11" s="16" t="s">
        <v>6</v>
      </c>
      <c r="D11" s="17">
        <v>3143709</v>
      </c>
    </row>
    <row r="12" spans="2:4" ht="26.25" x14ac:dyDescent="0.25">
      <c r="B12" s="18">
        <v>3</v>
      </c>
      <c r="C12" s="19" t="s">
        <v>95</v>
      </c>
      <c r="D12" s="20">
        <v>5336574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48480118</v>
      </c>
    </row>
    <row r="15" spans="2:4" x14ac:dyDescent="0.25">
      <c r="B15" s="6"/>
      <c r="C15" s="7" t="s">
        <v>96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28088575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7748730</v>
      </c>
    </row>
    <row r="21" spans="2:4" x14ac:dyDescent="0.25">
      <c r="B21" s="39">
        <v>4</v>
      </c>
      <c r="C21" s="28" t="s">
        <v>65</v>
      </c>
      <c r="D21" s="27">
        <v>11331825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87869130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3966945</v>
      </c>
    </row>
    <row r="26" spans="2:4" ht="26.25" x14ac:dyDescent="0.25">
      <c r="B26" s="23">
        <v>2</v>
      </c>
      <c r="C26" s="42" t="s">
        <v>19</v>
      </c>
      <c r="D26" s="27">
        <v>8473751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9">
        <v>4</v>
      </c>
      <c r="C28" s="42" t="s">
        <v>59</v>
      </c>
      <c r="D28" s="27">
        <v>95000</v>
      </c>
    </row>
    <row r="29" spans="2:4" x14ac:dyDescent="0.25">
      <c r="B29" s="31">
        <v>5</v>
      </c>
      <c r="C29" s="54" t="s">
        <v>88</v>
      </c>
      <c r="D29" s="33">
        <v>810000</v>
      </c>
    </row>
    <row r="30" spans="2:4" x14ac:dyDescent="0.25">
      <c r="B30" s="49">
        <v>6</v>
      </c>
      <c r="C30" s="43" t="s">
        <v>92</v>
      </c>
      <c r="D30" s="44">
        <v>1542341</v>
      </c>
    </row>
    <row r="31" spans="2:4" x14ac:dyDescent="0.25">
      <c r="B31" s="24" t="s">
        <v>22</v>
      </c>
      <c r="C31" s="34" t="s">
        <v>23</v>
      </c>
      <c r="D31" s="45">
        <f>SUM(D25:D30)</f>
        <v>14888037</v>
      </c>
    </row>
    <row r="32" spans="2:4" x14ac:dyDescent="0.25">
      <c r="B32" s="23"/>
      <c r="C32" s="34" t="s">
        <v>24</v>
      </c>
      <c r="D32" s="45">
        <f>D23+D31</f>
        <v>102757167</v>
      </c>
    </row>
    <row r="33" spans="2:4" x14ac:dyDescent="0.25">
      <c r="B33" s="23"/>
      <c r="C33" s="46" t="s">
        <v>97</v>
      </c>
      <c r="D33" s="47">
        <v>101644677</v>
      </c>
    </row>
    <row r="34" spans="2:4" x14ac:dyDescent="0.25">
      <c r="B34" s="23"/>
      <c r="C34" s="46" t="s">
        <v>98</v>
      </c>
      <c r="D34" s="48">
        <f>D33-D32</f>
        <v>-1112490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IAN 2022</vt:lpstr>
      <vt:lpstr>FEBR 2022</vt:lpstr>
      <vt:lpstr>MART 2022</vt:lpstr>
      <vt:lpstr>APR 2022</vt:lpstr>
      <vt:lpstr>MAI 2022</vt:lpstr>
      <vt:lpstr>IUNIE 2022</vt:lpstr>
      <vt:lpstr>IULIE 2022</vt:lpstr>
      <vt:lpstr>AUG 2022</vt:lpstr>
      <vt:lpstr>SEPT 2022</vt:lpstr>
      <vt:lpstr>OCT 2022</vt:lpstr>
      <vt:lpstr>NOI 2022</vt:lpstr>
      <vt:lpstr>DEC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2023-01-17T13:21:25Z</dcterms:modified>
</cp:coreProperties>
</file>