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70" windowWidth="15480" windowHeight="4185" firstSheet="7" activeTab="11"/>
  </bookViews>
  <sheets>
    <sheet name="IANUARIE" sheetId="12" r:id="rId1"/>
    <sheet name="FEBRUARIE" sheetId="13" r:id="rId2"/>
    <sheet name="MARTIE" sheetId="14" r:id="rId3"/>
    <sheet name="APRILIE" sheetId="15" r:id="rId4"/>
    <sheet name="MAI" sheetId="16" r:id="rId5"/>
    <sheet name="IUNIE" sheetId="17" r:id="rId6"/>
    <sheet name="IULIE" sheetId="18" r:id="rId7"/>
    <sheet name="AUGUST" sheetId="19" r:id="rId8"/>
    <sheet name="SEPTEMBRIE " sheetId="20" r:id="rId9"/>
    <sheet name="OCTOMBRIE" sheetId="21" r:id="rId10"/>
    <sheet name="NOIEMBRIE '21" sheetId="22" r:id="rId11"/>
    <sheet name="DECEMBRIE '21" sheetId="23" r:id="rId12"/>
  </sheets>
  <calcPr calcId="145621"/>
</workbook>
</file>

<file path=xl/calcChain.xml><?xml version="1.0" encoding="utf-8"?>
<calcChain xmlns="http://schemas.openxmlformats.org/spreadsheetml/2006/main">
  <c r="E27" i="23" l="1"/>
  <c r="E33" i="23" l="1"/>
  <c r="E34" i="23" s="1"/>
  <c r="E36" i="23" s="1"/>
  <c r="E17" i="23"/>
  <c r="E17" i="22" l="1"/>
  <c r="E32" i="22" l="1"/>
  <c r="E26" i="22"/>
  <c r="E33" i="22" l="1"/>
  <c r="E35" i="22" s="1"/>
  <c r="E34" i="21"/>
  <c r="E26" i="21"/>
  <c r="E16" i="21"/>
  <c r="E35" i="21" l="1"/>
  <c r="E37" i="21" s="1"/>
  <c r="E16" i="20"/>
  <c r="E34" i="20" l="1"/>
  <c r="E26" i="20"/>
  <c r="E35" i="20" l="1"/>
  <c r="E37" i="20" s="1"/>
  <c r="E34" i="19"/>
  <c r="E26" i="19"/>
  <c r="E16" i="19"/>
  <c r="E35" i="19" l="1"/>
  <c r="E37" i="19" s="1"/>
  <c r="D36" i="18"/>
  <c r="D35" i="18" l="1"/>
  <c r="D27" i="18"/>
  <c r="D17" i="18"/>
  <c r="D38" i="18" l="1"/>
  <c r="D35" i="17"/>
  <c r="D27" i="17"/>
  <c r="D17" i="17"/>
  <c r="D36" i="17" l="1"/>
  <c r="D38" i="17" s="1"/>
  <c r="D34" i="16"/>
  <c r="D27" i="16"/>
  <c r="D17" i="16"/>
  <c r="D35" i="16" l="1"/>
  <c r="D37" i="16" s="1"/>
  <c r="D34" i="15"/>
  <c r="D27" i="15"/>
  <c r="D17" i="15"/>
  <c r="D35" i="15" l="1"/>
  <c r="D37" i="15" s="1"/>
  <c r="D34" i="14"/>
  <c r="D27" i="14"/>
  <c r="D17" i="14"/>
  <c r="D35" i="14" l="1"/>
  <c r="D37" i="14" s="1"/>
  <c r="D28" i="13"/>
  <c r="D35" i="13"/>
  <c r="D17" i="13" l="1"/>
  <c r="D36" i="13" l="1"/>
  <c r="D38" i="13" s="1"/>
  <c r="D34" i="12"/>
  <c r="D26" i="12" l="1"/>
  <c r="D16" i="12" l="1"/>
  <c r="D35" i="12" l="1"/>
  <c r="D37" i="12" s="1"/>
</calcChain>
</file>

<file path=xl/sharedStrings.xml><?xml version="1.0" encoding="utf-8"?>
<sst xmlns="http://schemas.openxmlformats.org/spreadsheetml/2006/main" count="390" uniqueCount="102">
  <si>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</si>
  <si>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</si>
  <si>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</si>
  <si>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</si>
  <si>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</si>
  <si>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</si>
  <si>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</si>
  <si>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>ALTE PLATI ( prin hotarari judecatoresti)</t>
  </si>
  <si>
    <t xml:space="preserve">TOTAL PLATI </t>
  </si>
  <si>
    <t>I.CREDIT PRODUCTIE</t>
  </si>
  <si>
    <t>CREDITE IN DERULARE</t>
  </si>
  <si>
    <t>CREDITE NECONTRACTATE SES.I 2016</t>
  </si>
  <si>
    <t>SESIUNEA I 2019</t>
  </si>
  <si>
    <t>SESIUNEA II 2019</t>
  </si>
  <si>
    <t>I</t>
  </si>
  <si>
    <t>TOTAL CREDIT PRODUCTIE</t>
  </si>
  <si>
    <t>II.SPRIJIN NERAMBURSABIL</t>
  </si>
  <si>
    <t>SPRIJIN NERAMBURSABIL IN DERULARE</t>
  </si>
  <si>
    <t>SPRIJIN NECONTRACTAT SESIUNEA II 2019</t>
  </si>
  <si>
    <t>II</t>
  </si>
  <si>
    <t>TOTAL SPRIJIN NERAMBURSABIL</t>
  </si>
  <si>
    <t>TOTAL GENERAL ( I+II )</t>
  </si>
  <si>
    <t xml:space="preserve"> SPRIJIN NERAMBURSABIL APROBAT PRIN H.C.A. NECONTRACTAT  </t>
  </si>
  <si>
    <t>CREDITE NECONTRACTATE SESIUNEA I 2018</t>
  </si>
  <si>
    <t>SPRIJIN FINANCIAR NERAMBURSABIL SESIUNEA I 2020</t>
  </si>
  <si>
    <t xml:space="preserve">SPRIJIN  FINANCIAR NERAMBURSABIL SESIUNEA II 2020 </t>
  </si>
  <si>
    <t>A. PLATI  IN PERIOADA 01 IAN. - 31 IANUARIE 2021</t>
  </si>
  <si>
    <t>SOLD CONT 5088 LA 31 IANUARIE  2021</t>
  </si>
  <si>
    <t>FONDURI NEANGAJATE LA 31 IANUARIE 2021</t>
  </si>
  <si>
    <t>B. ANGAJAMENTE LA 31 IANUARIE  2021</t>
  </si>
  <si>
    <t>SITUATIA PLATILOR SI   ANGAJAMENTELOR DIN FONDUL CINEMATOGRAFIC 
LA 31 IANUARIE 2021</t>
  </si>
  <si>
    <t>cota de 10% (TRIM I 2020)</t>
  </si>
  <si>
    <t>cota de 10% (2020)</t>
  </si>
  <si>
    <t>SITUATIA PLATILOR SI   ANGAJAMENTELOR DIN FONDUL CINEMATOGRAFIC 
LA 28 FEBRUARIE 2021</t>
  </si>
  <si>
    <t>A. PLATI  IN PERIOADA 01 IAN. - 28 FEBRUARIE 2021</t>
  </si>
  <si>
    <t>SESIUNEA I 2021</t>
  </si>
  <si>
    <t>B. ANGAJAMENTE LA 28 FEBRUARIE  2021</t>
  </si>
  <si>
    <t>FONDURI NEANGAJATE LA 28 FEBRUARIE 2021</t>
  </si>
  <si>
    <t>SOLD CONT 5088 LA 28 FEBRUARIE  2021</t>
  </si>
  <si>
    <t>SITUATIA PLATILOR SI   ANGAJAMENTELOR DIN FONDUL CINEMATOGRAFIC 
LA 31 MARTIE 2021</t>
  </si>
  <si>
    <t>A. PLATI  IN PERIOADA 01 IAN. - 31 MARTIE 2021</t>
  </si>
  <si>
    <t>cota de 10% (ian - mart 2021)</t>
  </si>
  <si>
    <t>cota de 10% ( 2020)</t>
  </si>
  <si>
    <t>B. ANGAJAMENTE LA 31 MARTIE  2021</t>
  </si>
  <si>
    <t>SOLD CONT 5088 LA 31 MARTIE  2021</t>
  </si>
  <si>
    <t>FONDURI NEANGAJATE LA 31 MARTIE 2021</t>
  </si>
  <si>
    <t>SITUATIA PLATILOR SI   ANGAJAMENTELOR DIN FONDUL CINEMATOGRAFIC 
LA 30 APRILIE 2021</t>
  </si>
  <si>
    <t>A. PLATI  IN PERIOADA 01 IAN. - 30 APRILIE 2021</t>
  </si>
  <si>
    <t>B. ANGAJAMENTE LA 30 APRILIE  2021</t>
  </si>
  <si>
    <t>cota de 10% (ian - martie 2021)</t>
  </si>
  <si>
    <t>SOLD CONT 5088 LA 30 APRILIE  2021</t>
  </si>
  <si>
    <t>FONDURI NEANGAJATE LA 30 APRILIE 2021</t>
  </si>
  <si>
    <t>cota de 10% ( 2020 / trim I 2021)</t>
  </si>
  <si>
    <t>SITUATIA PLATILOR SI   ANGAJAMENTELOR DIN FONDUL CINEMATOGRAFIC 
LA 31 MAI 2021</t>
  </si>
  <si>
    <t>A. PLATI  IN PERIOADA 01 IAN. - 31 MAI 2021</t>
  </si>
  <si>
    <t>B. ANGAJAMENTE LA 31 MAI  2021</t>
  </si>
  <si>
    <t>SOLD CONT 5088 LA 31 MAI  2021</t>
  </si>
  <si>
    <t>FONDURI NEANGAJATE LA 31 MAI 2021</t>
  </si>
  <si>
    <t>SITUATIA PLATILOR SI   ANGAJAMENTELOR DIN FONDUL CINEMATOGRAFIC 
LA 30 IUNIE 2021</t>
  </si>
  <si>
    <t>A. PLATI  IN PERIOADA 01 IAN. - 30 IUNIE 2021</t>
  </si>
  <si>
    <t>B. ANGAJAMENTE LA 30 IUNIE  2021</t>
  </si>
  <si>
    <t>SOLD CONT 5088 LA 30 IUNIE  2021</t>
  </si>
  <si>
    <t>FONDURI NEANGAJATE LA 30 IUNIE 2021</t>
  </si>
  <si>
    <t>SPRIJIN  FINANCIAR NERAMBURSABIL SESIUNEA II 2021</t>
  </si>
  <si>
    <t>cota de 10% (trim 1 + 2 2021)</t>
  </si>
  <si>
    <t>SITUATIA PLATILOR SI   ANGAJAMENTELOR DIN FONDUL CINEMATOGRAFIC 
LA 31 IULIE 2021</t>
  </si>
  <si>
    <t>A. PLATI  IN PERIOADA 01 IAN. - 31 IULIE 2021</t>
  </si>
  <si>
    <t>SPRIJIN  FINANCIAR NERAMBURSABIL SESIUNEA I 2021</t>
  </si>
  <si>
    <t>ALTE PLATI  (comisii concurs)</t>
  </si>
  <si>
    <t>B. ANGAJAMENTE LA 31 IULIE  2021</t>
  </si>
  <si>
    <t>SITUATIA PLATILOR SI   ANGAJAMENTELOR DIN FONDUL CINEMATOGRAFIC 
LA 31 AUGUST 2021</t>
  </si>
  <si>
    <t>A. PLATI  IN PERIOADA 01 IAN. - 31 AUGUST 2021</t>
  </si>
  <si>
    <t>B. ANGAJAMENTE LA 31 AUGUST  2021</t>
  </si>
  <si>
    <t>SOLD CONT 5088 LA 31 AUGUST  2021</t>
  </si>
  <si>
    <t>FONDURI NEANGAJATE LA 31 AUGUST 2021</t>
  </si>
  <si>
    <t>SITUATIA PLATILOR SI   ANGAJAMENTELOR DIN FONDUL CINEMATOGRAFIC 
LA 30 SEPTEMBRIE 2021</t>
  </si>
  <si>
    <t>B. ANGAJAMENTE LA 30 SEPTEMBRIE  2021</t>
  </si>
  <si>
    <t>SOLD CONT 5088 LA 30 SEPTEMBRIE  2021</t>
  </si>
  <si>
    <t>FONDURI NEANGAJATE LA 30 SEPTEMBRIE 2021</t>
  </si>
  <si>
    <t>A. PLATI  IN PERIOADA 01 IAN. - 30 SEPTEMBRIE 2021</t>
  </si>
  <si>
    <t>cota de 10% ( 2020 / trim I + II + III 2021)</t>
  </si>
  <si>
    <t>cota de 10% (trim 1 + 2 + 3 2021)</t>
  </si>
  <si>
    <t>SITUATIA PLATILOR SI   ANGAJAMENTELOR DIN FONDUL CINEMATOGRAFIC 
LA 31 OCTOMBRIE 2021</t>
  </si>
  <si>
    <t>A. PLATI  IN PERIOADA 01 IAN. - 31 OCTOMBRIE 2021</t>
  </si>
  <si>
    <t>B. ANGAJAMENTE LA 31 OCTOMBRIE  2021</t>
  </si>
  <si>
    <t>SOLD CONT 5088 LA 31 OCTOMBRIE  2021</t>
  </si>
  <si>
    <t>FONDURI NEANGAJATE LA 31 OCTOMBRIE 2021</t>
  </si>
  <si>
    <t>SITUATIA PLATILOR SI   ANGAJAMENTELOR DIN FONDUL CINEMATOGRAFIC 
LA 30 NOIEMBRIE 2021</t>
  </si>
  <si>
    <t>A. PLATI  IN PERIOADA 01 IAN. - 30 NOIEMBRIE 2021</t>
  </si>
  <si>
    <t>B. ANGAJAMENTE LA 30 NOIEMBRIE  2021</t>
  </si>
  <si>
    <t>SOLD CONT 5088 LA 30 NOIEMBRIE  2021</t>
  </si>
  <si>
    <t>FONDURI NEANGAJATE LA 30 NOIEMBRIE 2021</t>
  </si>
  <si>
    <t>CREDITE NECONTRACTATE SESIUNEA I 2019</t>
  </si>
  <si>
    <t>CREDITE NECONTRACTATE SESIUNEA II 2019</t>
  </si>
  <si>
    <t>CREDITE NECONTRACTATE SESIUNEA I 2021</t>
  </si>
  <si>
    <t>ALTE PLATI (cota 10 % cf. Recomandarii Curtii de Conturi)</t>
  </si>
  <si>
    <t>SITUATIA PLATILOR SI   ANGAJAMENTELOR DIN FONDUL CINEMATOGRAFIC 
LA 31 DECEMBRIE 2021</t>
  </si>
  <si>
    <t>A. PLATI  IN PERIOADA 01 IAN. - 31 DECEMBRIE 2021</t>
  </si>
  <si>
    <t>B. ANGAJAMENTE LA 31 DECEMBRIE  2021</t>
  </si>
  <si>
    <t>FONDURI NEANGAJATE LA 31 DECEMBRIE 2021</t>
  </si>
  <si>
    <t>SESIUNEA II 2021</t>
  </si>
  <si>
    <t>SOLD CONT 5088 LA 31 DECEMBRIE  2021-cota 10% achitata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</si>
</sst>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0" xfId="1"/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3" fontId="4" fillId="0" borderId="1" xfId="2" applyNumberFormat="1" applyFill="1" applyBorder="1"/>
    <xf numFmtId="0" fontId="4" fillId="0" borderId="1" xfId="1" applyFont="1" applyBorder="1" applyAlignment="1">
      <alignment wrapText="1"/>
    </xf>
    <xf numFmtId="3" fontId="4" fillId="0" borderId="3" xfId="3" applyNumberFormat="1" applyFill="1" applyBorder="1"/>
    <xf numFmtId="0" fontId="5" fillId="0" borderId="1" xfId="1" applyFont="1" applyBorder="1" applyAlignment="1">
      <alignment horizontal="left" wrapText="1"/>
    </xf>
    <xf numFmtId="3" fontId="5" fillId="0" borderId="3" xfId="3" applyNumberFormat="1" applyFont="1" applyFill="1" applyBorder="1"/>
    <xf numFmtId="0" fontId="1" fillId="0" borderId="2" xfId="1" applyBorder="1" applyAlignment="1">
      <alignment horizontal="right" wrapText="1"/>
    </xf>
    <xf numFmtId="0" fontId="5" fillId="0" borderId="2" xfId="1" applyFont="1" applyBorder="1" applyAlignment="1">
      <alignment horizontal="left" wrapText="1"/>
    </xf>
    <xf numFmtId="3" fontId="5" fillId="2" borderId="1" xfId="3" applyNumberFormat="1" applyFont="1" applyFill="1" applyBorder="1"/>
    <xf numFmtId="0" fontId="1" fillId="0" borderId="3" xfId="1" applyBorder="1" applyAlignment="1">
      <alignment horizontal="center" wrapText="1"/>
    </xf>
    <xf numFmtId="0" fontId="3" fillId="0" borderId="3" xfId="1" applyFont="1" applyBorder="1" applyAlignment="1">
      <alignment horizontal="left"/>
    </xf>
    <xf numFmtId="3" fontId="1" fillId="0" borderId="3" xfId="1" applyNumberForma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5" xfId="1" applyFill="1" applyBorder="1"/>
    <xf numFmtId="3" fontId="1" fillId="2" borderId="2" xfId="1" applyNumberFormat="1" applyFill="1" applyBorder="1"/>
    <xf numFmtId="0" fontId="1" fillId="0" borderId="2" xfId="1" applyBorder="1" applyAlignment="1">
      <alignment wrapText="1"/>
    </xf>
    <xf numFmtId="3" fontId="4" fillId="2" borderId="1" xfId="1" applyNumberFormat="1" applyFont="1" applyFill="1" applyBorder="1" applyAlignment="1">
      <alignment wrapText="1"/>
    </xf>
    <xf numFmtId="3" fontId="1" fillId="2" borderId="4" xfId="1" applyNumberFormat="1" applyFill="1" applyBorder="1"/>
    <xf numFmtId="0" fontId="4" fillId="2" borderId="1" xfId="1" applyFont="1" applyFill="1" applyBorder="1" applyAlignment="1">
      <alignment wrapText="1"/>
    </xf>
    <xf numFmtId="3" fontId="1" fillId="2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4" xfId="1" applyFont="1" applyBorder="1" applyAlignment="1">
      <alignment horizontal="center"/>
    </xf>
    <xf numFmtId="3" fontId="1" fillId="0" borderId="4" xfId="1" applyNumberFormat="1" applyFill="1" applyBorder="1"/>
    <xf numFmtId="0" fontId="1" fillId="0" borderId="1" xfId="1" applyBorder="1" applyAlignment="1">
      <alignment wrapText="1"/>
    </xf>
    <xf numFmtId="3" fontId="4" fillId="0" borderId="1" xfId="3" applyNumberFormat="1" applyFill="1" applyBorder="1"/>
    <xf numFmtId="0" fontId="1" fillId="2" borderId="1" xfId="1" applyFill="1" applyBorder="1" applyAlignment="1">
      <alignment wrapText="1"/>
    </xf>
    <xf numFmtId="3" fontId="1" fillId="0" borderId="1" xfId="1" applyNumberFormat="1" applyFill="1" applyBorder="1"/>
    <xf numFmtId="49" fontId="4" fillId="0" borderId="1" xfId="1" applyNumberFormat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3" fontId="1" fillId="3" borderId="1" xfId="1" applyNumberFormat="1" applyFill="1" applyBorder="1"/>
    <xf numFmtId="0" fontId="1" fillId="3" borderId="1" xfId="1" applyFill="1" applyBorder="1" applyAlignment="1">
      <alignment wrapText="1"/>
    </xf>
    <xf numFmtId="3" fontId="2" fillId="0" borderId="1" xfId="1" applyNumberFormat="1" applyFont="1" applyBorder="1"/>
    <xf numFmtId="0" fontId="3" fillId="0" borderId="1" xfId="1" applyFont="1" applyBorder="1" applyAlignment="1">
      <alignment horizontal="left"/>
    </xf>
    <xf numFmtId="0" fontId="4" fillId="2" borderId="4" xfId="1" applyFont="1" applyFill="1" applyBorder="1" applyAlignment="1">
      <alignment wrapText="1"/>
    </xf>
    <xf numFmtId="0" fontId="1" fillId="2" borderId="1" xfId="1" applyFill="1" applyBorder="1" applyAlignment="1">
      <alignment horizontal="right" wrapText="1"/>
    </xf>
    <xf numFmtId="0" fontId="1" fillId="2" borderId="2" xfId="1" applyFill="1" applyBorder="1" applyAlignment="1">
      <alignment horizontal="right" wrapText="1"/>
    </xf>
    <xf numFmtId="0" fontId="1" fillId="2" borderId="1" xfId="1" applyFill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2" borderId="2" xfId="1" applyFont="1" applyFill="1" applyBorder="1" applyAlignment="1">
      <alignment wrapText="1"/>
    </xf>
    <xf numFmtId="3" fontId="1" fillId="2" borderId="1" xfId="3" applyNumberFormat="1" applyFont="1" applyFill="1" applyBorder="1" applyAlignment="1">
      <alignment horizontal="right"/>
    </xf>
    <xf numFmtId="0" fontId="1" fillId="0" borderId="1" xfId="1" applyFont="1" applyBorder="1" applyAlignment="1">
      <alignment horizontal="left" wrapText="1"/>
    </xf>
    <xf numFmtId="3" fontId="1" fillId="2" borderId="1" xfId="3" applyNumberFormat="1" applyFont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49" fontId="1" fillId="0" borderId="1" xfId="1" applyNumberFormat="1" applyFont="1" applyBorder="1" applyAlignment="1">
      <alignment horizontal="left"/>
    </xf>
    <xf numFmtId="0" fontId="1" fillId="0" borderId="1" xfId="1" applyFont="1" applyFill="1" applyBorder="1" applyAlignment="1">
      <alignment wrapText="1"/>
    </xf>
    <xf numFmtId="0" fontId="6" fillId="0" borderId="0" xfId="0" applyFont="1"/>
    <xf numFmtId="0" fontId="1" fillId="2" borderId="1" xfId="1" applyFont="1" applyFill="1" applyBorder="1" applyAlignment="1">
      <alignment wrapText="1"/>
    </xf>
    <xf numFmtId="0" fontId="1" fillId="0" borderId="1" xfId="1" applyBorder="1" applyAlignment="1">
      <alignment horizontal="center" vertical="center"/>
    </xf>
    <xf numFmtId="0" fontId="1" fillId="4" borderId="1" xfId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7"/>
  <sheetViews>
    <sheetView topLeftCell="A22" workbookViewId="0">
      <selection activeCell="D37" sqref="D37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51" customHeight="1" x14ac:dyDescent="0.25">
      <c r="B3" s="65" t="s">
        <v>30</v>
      </c>
      <c r="C3" s="66"/>
      <c r="D3" s="66"/>
    </row>
    <row r="4" spans="2:4" x14ac:dyDescent="0.25">
      <c r="B4" s="1"/>
      <c r="C4" s="2"/>
      <c r="D4" s="2"/>
    </row>
    <row r="5" spans="2:4" x14ac:dyDescent="0.25">
      <c r="B5" s="3"/>
      <c r="C5" s="3"/>
      <c r="D5" s="3"/>
    </row>
    <row r="6" spans="2:4" ht="26.25" x14ac:dyDescent="0.25">
      <c r="B6" s="4" t="s">
        <v>0</v>
      </c>
      <c r="C6" s="5" t="s">
        <v>1</v>
      </c>
      <c r="D6" s="4" t="s">
        <v>2</v>
      </c>
    </row>
    <row r="7" spans="2:4" x14ac:dyDescent="0.25">
      <c r="B7" s="4"/>
      <c r="C7" s="5"/>
      <c r="D7" s="6"/>
    </row>
    <row r="8" spans="2:4" x14ac:dyDescent="0.25">
      <c r="B8" s="7"/>
      <c r="C8" s="8" t="s">
        <v>26</v>
      </c>
      <c r="D8" s="6"/>
    </row>
    <row r="9" spans="2:4" x14ac:dyDescent="0.25">
      <c r="B9" s="4"/>
      <c r="C9" s="5"/>
      <c r="D9" s="6"/>
    </row>
    <row r="10" spans="2:4" x14ac:dyDescent="0.25">
      <c r="B10" s="47">
        <v>1</v>
      </c>
      <c r="C10" s="9" t="s">
        <v>3</v>
      </c>
      <c r="D10" s="10">
        <v>730270</v>
      </c>
    </row>
    <row r="11" spans="2:4" ht="26.25" x14ac:dyDescent="0.25">
      <c r="B11" s="47">
        <v>2</v>
      </c>
      <c r="C11" s="11" t="s">
        <v>4</v>
      </c>
      <c r="D11" s="12">
        <v>557763</v>
      </c>
    </row>
    <row r="12" spans="2:4" ht="26.25" x14ac:dyDescent="0.25">
      <c r="B12" s="47"/>
      <c r="C12" s="13" t="s">
        <v>5</v>
      </c>
      <c r="D12" s="14">
        <v>379933</v>
      </c>
    </row>
    <row r="13" spans="2:4" ht="39" x14ac:dyDescent="0.25">
      <c r="B13" s="48"/>
      <c r="C13" s="16" t="s">
        <v>6</v>
      </c>
      <c r="D13" s="17">
        <v>177830</v>
      </c>
    </row>
    <row r="14" spans="2:4" x14ac:dyDescent="0.25">
      <c r="B14" s="15">
        <v>3</v>
      </c>
      <c r="C14" s="55" t="s">
        <v>31</v>
      </c>
      <c r="D14" s="56">
        <v>400000</v>
      </c>
    </row>
    <row r="15" spans="2:4" x14ac:dyDescent="0.25">
      <c r="B15" s="15">
        <v>4</v>
      </c>
      <c r="C15" s="40" t="s">
        <v>7</v>
      </c>
      <c r="D15" s="54">
        <v>0</v>
      </c>
    </row>
    <row r="16" spans="2:4" x14ac:dyDescent="0.25">
      <c r="B16" s="4"/>
      <c r="C16" s="45" t="s">
        <v>8</v>
      </c>
      <c r="D16" s="41">
        <f>D10+D11+D14+D15</f>
        <v>1688033</v>
      </c>
    </row>
    <row r="17" spans="2:4" x14ac:dyDescent="0.25">
      <c r="B17" s="18"/>
      <c r="C17" s="19"/>
      <c r="D17" s="20"/>
    </row>
    <row r="18" spans="2:4" x14ac:dyDescent="0.25">
      <c r="B18" s="7"/>
      <c r="C18" s="8" t="s">
        <v>29</v>
      </c>
      <c r="D18" s="6"/>
    </row>
    <row r="19" spans="2:4" x14ac:dyDescent="0.25">
      <c r="B19" s="4"/>
      <c r="C19" s="5"/>
      <c r="D19" s="6"/>
    </row>
    <row r="20" spans="2:4" x14ac:dyDescent="0.25">
      <c r="B20" s="21"/>
      <c r="C20" s="22" t="s">
        <v>9</v>
      </c>
      <c r="D20" s="23"/>
    </row>
    <row r="21" spans="2:4" x14ac:dyDescent="0.25">
      <c r="B21" s="21">
        <v>1</v>
      </c>
      <c r="C21" s="24" t="s">
        <v>10</v>
      </c>
      <c r="D21" s="25">
        <v>37675803</v>
      </c>
    </row>
    <row r="22" spans="2:4" x14ac:dyDescent="0.25">
      <c r="B22" s="21">
        <v>2</v>
      </c>
      <c r="C22" s="26" t="s">
        <v>11</v>
      </c>
      <c r="D22" s="27">
        <v>399000</v>
      </c>
    </row>
    <row r="23" spans="2:4" x14ac:dyDescent="0.25">
      <c r="B23" s="21">
        <v>3</v>
      </c>
      <c r="C23" s="53" t="s">
        <v>23</v>
      </c>
      <c r="D23" s="28">
        <v>1291280</v>
      </c>
    </row>
    <row r="24" spans="2:4" x14ac:dyDescent="0.25">
      <c r="B24" s="21">
        <v>4</v>
      </c>
      <c r="C24" s="29" t="s">
        <v>12</v>
      </c>
      <c r="D24" s="30">
        <v>8290500</v>
      </c>
    </row>
    <row r="25" spans="2:4" x14ac:dyDescent="0.25">
      <c r="B25" s="21">
        <v>5</v>
      </c>
      <c r="C25" s="46" t="s">
        <v>13</v>
      </c>
      <c r="D25" s="30">
        <v>13896000</v>
      </c>
    </row>
    <row r="26" spans="2:4" x14ac:dyDescent="0.25">
      <c r="B26" s="22" t="s">
        <v>14</v>
      </c>
      <c r="C26" s="31" t="s">
        <v>15</v>
      </c>
      <c r="D26" s="32">
        <f>SUM(D21:D25)</f>
        <v>61552583</v>
      </c>
    </row>
    <row r="27" spans="2:4" x14ac:dyDescent="0.25">
      <c r="B27" s="33"/>
      <c r="C27" s="34" t="s">
        <v>16</v>
      </c>
      <c r="D27" s="35"/>
    </row>
    <row r="28" spans="2:4" x14ac:dyDescent="0.25">
      <c r="B28" s="49">
        <v>1</v>
      </c>
      <c r="C28" s="36" t="s">
        <v>17</v>
      </c>
      <c r="D28" s="37">
        <v>4809418</v>
      </c>
    </row>
    <row r="29" spans="2:4" ht="26.25" x14ac:dyDescent="0.25">
      <c r="B29" s="21">
        <v>2</v>
      </c>
      <c r="C29" s="38" t="s">
        <v>22</v>
      </c>
      <c r="D29" s="30">
        <v>10358912</v>
      </c>
    </row>
    <row r="30" spans="2:4" x14ac:dyDescent="0.25">
      <c r="B30" s="21">
        <v>3</v>
      </c>
      <c r="C30" s="38" t="s">
        <v>18</v>
      </c>
      <c r="D30" s="39">
        <v>10000</v>
      </c>
    </row>
    <row r="31" spans="2:4" ht="26.25" x14ac:dyDescent="0.25">
      <c r="B31" s="21">
        <v>4</v>
      </c>
      <c r="C31" s="38" t="s">
        <v>24</v>
      </c>
      <c r="D31" s="30">
        <v>45000</v>
      </c>
    </row>
    <row r="32" spans="2:4" ht="26.25" x14ac:dyDescent="0.25">
      <c r="B32" s="21">
        <v>5</v>
      </c>
      <c r="C32" s="38" t="s">
        <v>25</v>
      </c>
      <c r="D32" s="30">
        <v>508000</v>
      </c>
    </row>
    <row r="33" spans="2:4" x14ac:dyDescent="0.25">
      <c r="B33" s="21">
        <v>6</v>
      </c>
      <c r="C33" s="43" t="s">
        <v>32</v>
      </c>
      <c r="D33" s="42">
        <v>3413610</v>
      </c>
    </row>
    <row r="34" spans="2:4" x14ac:dyDescent="0.25">
      <c r="B34" s="22" t="s">
        <v>19</v>
      </c>
      <c r="C34" s="31" t="s">
        <v>20</v>
      </c>
      <c r="D34" s="44">
        <f>SUM(D28:D33)</f>
        <v>19144940</v>
      </c>
    </row>
    <row r="35" spans="2:4" x14ac:dyDescent="0.25">
      <c r="B35" s="21"/>
      <c r="C35" s="31" t="s">
        <v>21</v>
      </c>
      <c r="D35" s="44">
        <f>D26+D34</f>
        <v>80697523</v>
      </c>
    </row>
    <row r="36" spans="2:4" x14ac:dyDescent="0.25">
      <c r="B36" s="21"/>
      <c r="C36" s="50" t="s">
        <v>27</v>
      </c>
      <c r="D36" s="51">
        <v>100922433</v>
      </c>
    </row>
    <row r="37" spans="2:4" x14ac:dyDescent="0.25">
      <c r="B37" s="21"/>
      <c r="C37" s="50" t="s">
        <v>28</v>
      </c>
      <c r="D37" s="52">
        <f>D36-D35</f>
        <v>20224910</v>
      </c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8"/>
  <sheetViews>
    <sheetView topLeftCell="A19" workbookViewId="0">
      <selection activeCell="C30" sqref="C30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6" customHeight="1" x14ac:dyDescent="0.25">
      <c r="B4" s="65" t="s">
        <v>33</v>
      </c>
      <c r="C4" s="66"/>
      <c r="D4" s="66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34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3164740</v>
      </c>
    </row>
    <row r="12" spans="2:4" ht="26.25" x14ac:dyDescent="0.25">
      <c r="B12" s="47">
        <v>2</v>
      </c>
      <c r="C12" s="11" t="s">
        <v>4</v>
      </c>
      <c r="D12" s="12">
        <v>3956775</v>
      </c>
    </row>
    <row r="13" spans="2:4" ht="26.25" x14ac:dyDescent="0.25">
      <c r="B13" s="47"/>
      <c r="C13" s="13" t="s">
        <v>5</v>
      </c>
      <c r="D13" s="14">
        <v>3649045</v>
      </c>
    </row>
    <row r="14" spans="2:4" ht="39" x14ac:dyDescent="0.25">
      <c r="B14" s="48"/>
      <c r="C14" s="16" t="s">
        <v>6</v>
      </c>
      <c r="D14" s="17">
        <v>307730</v>
      </c>
    </row>
    <row r="15" spans="2:4" x14ac:dyDescent="0.25">
      <c r="B15" s="15">
        <v>3</v>
      </c>
      <c r="C15" s="55" t="s">
        <v>31</v>
      </c>
      <c r="D15" s="56">
        <v>400000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7521515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36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25">
        <v>35261333</v>
      </c>
    </row>
    <row r="23" spans="2:4" x14ac:dyDescent="0.25">
      <c r="B23" s="21">
        <v>2</v>
      </c>
      <c r="C23" s="26" t="s">
        <v>11</v>
      </c>
      <c r="D23" s="27">
        <v>399000</v>
      </c>
    </row>
    <row r="24" spans="2:4" x14ac:dyDescent="0.25">
      <c r="B24" s="21">
        <v>3</v>
      </c>
      <c r="C24" s="53" t="s">
        <v>23</v>
      </c>
      <c r="D24" s="28">
        <v>1291280</v>
      </c>
    </row>
    <row r="25" spans="2:4" x14ac:dyDescent="0.25">
      <c r="B25" s="21">
        <v>4</v>
      </c>
      <c r="C25" s="29" t="s">
        <v>12</v>
      </c>
      <c r="D25" s="30">
        <v>8290500</v>
      </c>
    </row>
    <row r="26" spans="2:4" x14ac:dyDescent="0.25">
      <c r="B26" s="21">
        <v>5</v>
      </c>
      <c r="C26" s="29" t="s">
        <v>13</v>
      </c>
      <c r="D26" s="30">
        <v>13896000</v>
      </c>
    </row>
    <row r="27" spans="2:4" x14ac:dyDescent="0.25">
      <c r="B27" s="21">
        <v>6</v>
      </c>
      <c r="C27" s="57" t="s">
        <v>35</v>
      </c>
      <c r="D27" s="58">
        <v>20000000</v>
      </c>
    </row>
    <row r="28" spans="2:4" x14ac:dyDescent="0.25">
      <c r="B28" s="22" t="s">
        <v>14</v>
      </c>
      <c r="C28" s="31" t="s">
        <v>15</v>
      </c>
      <c r="D28" s="32">
        <f>SUM(D22:D27)</f>
        <v>79138113</v>
      </c>
    </row>
    <row r="29" spans="2:4" x14ac:dyDescent="0.25">
      <c r="B29" s="33"/>
      <c r="C29" s="34" t="s">
        <v>16</v>
      </c>
      <c r="D29" s="35"/>
    </row>
    <row r="30" spans="2:4" x14ac:dyDescent="0.25">
      <c r="B30" s="49">
        <v>1</v>
      </c>
      <c r="C30" s="36" t="s">
        <v>17</v>
      </c>
      <c r="D30" s="37">
        <v>3426450</v>
      </c>
    </row>
    <row r="31" spans="2:4" ht="26.25" x14ac:dyDescent="0.25">
      <c r="B31" s="21">
        <v>2</v>
      </c>
      <c r="C31" s="38" t="s">
        <v>22</v>
      </c>
      <c r="D31" s="30">
        <v>9098843</v>
      </c>
    </row>
    <row r="32" spans="2:4" ht="26.25" x14ac:dyDescent="0.25">
      <c r="B32" s="21">
        <v>3</v>
      </c>
      <c r="C32" s="38" t="s">
        <v>24</v>
      </c>
      <c r="D32" s="30">
        <v>45000</v>
      </c>
    </row>
    <row r="33" spans="2:4" ht="26.25" x14ac:dyDescent="0.25">
      <c r="B33" s="21">
        <v>4</v>
      </c>
      <c r="C33" s="38" t="s">
        <v>25</v>
      </c>
      <c r="D33" s="30">
        <v>453000</v>
      </c>
    </row>
    <row r="34" spans="2:4" x14ac:dyDescent="0.25">
      <c r="B34" s="21">
        <v>5</v>
      </c>
      <c r="C34" s="43" t="s">
        <v>32</v>
      </c>
      <c r="D34" s="42">
        <v>3413610</v>
      </c>
    </row>
    <row r="35" spans="2:4" x14ac:dyDescent="0.25">
      <c r="B35" s="22" t="s">
        <v>19</v>
      </c>
      <c r="C35" s="31" t="s">
        <v>20</v>
      </c>
      <c r="D35" s="44">
        <f>SUM(D30:D34)</f>
        <v>16436903</v>
      </c>
    </row>
    <row r="36" spans="2:4" x14ac:dyDescent="0.25">
      <c r="B36" s="21"/>
      <c r="C36" s="31" t="s">
        <v>21</v>
      </c>
      <c r="D36" s="44">
        <f>D28+D35</f>
        <v>95575016</v>
      </c>
    </row>
    <row r="37" spans="2:4" x14ac:dyDescent="0.25">
      <c r="B37" s="21"/>
      <c r="C37" s="50" t="s">
        <v>38</v>
      </c>
      <c r="D37" s="51">
        <v>99035505</v>
      </c>
    </row>
    <row r="38" spans="2:4" x14ac:dyDescent="0.25">
      <c r="B38" s="21"/>
      <c r="C38" s="50" t="s">
        <v>37</v>
      </c>
      <c r="D38" s="52">
        <f>D37-D36</f>
        <v>3460489</v>
      </c>
    </row>
  </sheetData>
  <mergeCells count="1">
    <mergeCell ref="B4:D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7"/>
  <sheetViews>
    <sheetView topLeftCell="A19" workbookViewId="0">
      <selection activeCell="D15" sqref="D15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6" customHeight="1" x14ac:dyDescent="0.25">
      <c r="B4" s="65" t="s">
        <v>39</v>
      </c>
      <c r="C4" s="66"/>
      <c r="D4" s="66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40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4432340</v>
      </c>
    </row>
    <row r="12" spans="2:4" ht="26.25" x14ac:dyDescent="0.25">
      <c r="B12" s="47">
        <v>2</v>
      </c>
      <c r="C12" s="11" t="s">
        <v>4</v>
      </c>
      <c r="D12" s="12">
        <v>4572403</v>
      </c>
    </row>
    <row r="13" spans="2:4" ht="26.25" x14ac:dyDescent="0.25">
      <c r="B13" s="47"/>
      <c r="C13" s="13" t="s">
        <v>5</v>
      </c>
      <c r="D13" s="14">
        <v>4136173</v>
      </c>
    </row>
    <row r="14" spans="2:4" ht="39" x14ac:dyDescent="0.25">
      <c r="B14" s="48"/>
      <c r="C14" s="16" t="s">
        <v>6</v>
      </c>
      <c r="D14" s="17">
        <v>436230</v>
      </c>
    </row>
    <row r="15" spans="2:4" x14ac:dyDescent="0.25">
      <c r="B15" s="15">
        <v>3</v>
      </c>
      <c r="C15" s="55" t="s">
        <v>42</v>
      </c>
      <c r="D15" s="56">
        <v>700000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9704743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43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35192733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8290500</v>
      </c>
    </row>
    <row r="25" spans="2:4" x14ac:dyDescent="0.25">
      <c r="B25" s="21">
        <v>4</v>
      </c>
      <c r="C25" s="29" t="s">
        <v>13</v>
      </c>
      <c r="D25" s="30">
        <v>13746000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78870513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6566631</v>
      </c>
    </row>
    <row r="30" spans="2:4" ht="26.25" x14ac:dyDescent="0.25">
      <c r="B30" s="21">
        <v>2</v>
      </c>
      <c r="C30" s="38" t="s">
        <v>22</v>
      </c>
      <c r="D30" s="30">
        <v>7120536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108000</v>
      </c>
    </row>
    <row r="33" spans="2:4" x14ac:dyDescent="0.25">
      <c r="B33" s="21">
        <v>5</v>
      </c>
      <c r="C33" s="43" t="s">
        <v>41</v>
      </c>
      <c r="D33" s="42">
        <v>1386895</v>
      </c>
    </row>
    <row r="34" spans="2:4" x14ac:dyDescent="0.25">
      <c r="B34" s="22" t="s">
        <v>19</v>
      </c>
      <c r="C34" s="31" t="s">
        <v>20</v>
      </c>
      <c r="D34" s="44">
        <f>SUM(D29:D33)</f>
        <v>15227062</v>
      </c>
    </row>
    <row r="35" spans="2:4" x14ac:dyDescent="0.25">
      <c r="B35" s="21"/>
      <c r="C35" s="31" t="s">
        <v>21</v>
      </c>
      <c r="D35" s="44">
        <f>D27+D34</f>
        <v>94097575</v>
      </c>
    </row>
    <row r="36" spans="2:4" x14ac:dyDescent="0.25">
      <c r="B36" s="21"/>
      <c r="C36" s="50" t="s">
        <v>44</v>
      </c>
      <c r="D36" s="51">
        <v>101462948</v>
      </c>
    </row>
    <row r="37" spans="2:4" x14ac:dyDescent="0.25">
      <c r="B37" s="21"/>
      <c r="C37" s="50" t="s">
        <v>45</v>
      </c>
      <c r="D37" s="52">
        <f>D36-D35</f>
        <v>7365373</v>
      </c>
    </row>
  </sheetData>
  <mergeCells count="1"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7"/>
  <sheetViews>
    <sheetView topLeftCell="A16" workbookViewId="0">
      <selection activeCell="D26" sqref="D26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3" spans="2:4" ht="11.25" customHeight="1" x14ac:dyDescent="0.25"/>
    <row r="4" spans="2:4" ht="28.5" customHeight="1" x14ac:dyDescent="0.25">
      <c r="B4" s="65" t="s">
        <v>46</v>
      </c>
      <c r="C4" s="66"/>
      <c r="D4" s="66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47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5974312</v>
      </c>
    </row>
    <row r="12" spans="2:4" ht="26.25" x14ac:dyDescent="0.25">
      <c r="B12" s="47">
        <v>2</v>
      </c>
      <c r="C12" s="11" t="s">
        <v>4</v>
      </c>
      <c r="D12" s="12">
        <v>7679484</v>
      </c>
    </row>
    <row r="13" spans="2:4" ht="26.25" x14ac:dyDescent="0.25">
      <c r="B13" s="47"/>
      <c r="C13" s="13" t="s">
        <v>5</v>
      </c>
      <c r="D13" s="14">
        <v>7039854</v>
      </c>
    </row>
    <row r="14" spans="2:4" ht="39" x14ac:dyDescent="0.25">
      <c r="B14" s="48"/>
      <c r="C14" s="16" t="s">
        <v>6</v>
      </c>
      <c r="D14" s="17">
        <v>639630</v>
      </c>
    </row>
    <row r="15" spans="2:4" x14ac:dyDescent="0.25">
      <c r="B15" s="15">
        <v>3</v>
      </c>
      <c r="C15" s="55" t="s">
        <v>52</v>
      </c>
      <c r="D15" s="56">
        <v>2000000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15653796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48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33713301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8627960</v>
      </c>
    </row>
    <row r="25" spans="2:4" x14ac:dyDescent="0.25">
      <c r="B25" s="21">
        <v>4</v>
      </c>
      <c r="C25" s="29" t="s">
        <v>13</v>
      </c>
      <c r="D25" s="30">
        <v>13746000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77728541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3533044</v>
      </c>
    </row>
    <row r="30" spans="2:4" ht="26.25" x14ac:dyDescent="0.25">
      <c r="B30" s="21">
        <v>2</v>
      </c>
      <c r="C30" s="38" t="s">
        <v>22</v>
      </c>
      <c r="D30" s="30">
        <v>7182838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90000</v>
      </c>
    </row>
    <row r="33" spans="2:4" x14ac:dyDescent="0.25">
      <c r="B33" s="21">
        <v>5</v>
      </c>
      <c r="C33" s="43" t="s">
        <v>49</v>
      </c>
      <c r="D33" s="42">
        <v>1386895</v>
      </c>
    </row>
    <row r="34" spans="2:4" x14ac:dyDescent="0.25">
      <c r="B34" s="22" t="s">
        <v>19</v>
      </c>
      <c r="C34" s="31" t="s">
        <v>20</v>
      </c>
      <c r="D34" s="44">
        <f>SUM(D29:D33)</f>
        <v>12237777</v>
      </c>
    </row>
    <row r="35" spans="2:4" x14ac:dyDescent="0.25">
      <c r="B35" s="21"/>
      <c r="C35" s="31" t="s">
        <v>21</v>
      </c>
      <c r="D35" s="44">
        <f>D27+D34</f>
        <v>89966318</v>
      </c>
    </row>
    <row r="36" spans="2:4" x14ac:dyDescent="0.25">
      <c r="B36" s="21"/>
      <c r="C36" s="50" t="s">
        <v>50</v>
      </c>
      <c r="D36" s="51">
        <v>98526215</v>
      </c>
    </row>
    <row r="37" spans="2:4" x14ac:dyDescent="0.25">
      <c r="B37" s="21"/>
      <c r="C37" s="50" t="s">
        <v>51</v>
      </c>
      <c r="D37" s="52">
        <f>D36-D35</f>
        <v>8559897</v>
      </c>
    </row>
  </sheetData>
  <mergeCells count="1"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7"/>
  <sheetViews>
    <sheetView topLeftCell="A19" workbookViewId="0">
      <selection activeCell="D15" sqref="D15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3" customHeight="1" x14ac:dyDescent="0.25">
      <c r="B4" s="65" t="s">
        <v>53</v>
      </c>
      <c r="C4" s="66"/>
      <c r="D4" s="66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54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8138512</v>
      </c>
    </row>
    <row r="12" spans="2:4" ht="26.25" x14ac:dyDescent="0.25">
      <c r="B12" s="47">
        <v>2</v>
      </c>
      <c r="C12" s="11" t="s">
        <v>4</v>
      </c>
      <c r="D12" s="12">
        <v>8069352</v>
      </c>
    </row>
    <row r="13" spans="2:4" ht="26.25" x14ac:dyDescent="0.25">
      <c r="B13" s="47"/>
      <c r="C13" s="13" t="s">
        <v>5</v>
      </c>
      <c r="D13" s="14">
        <v>7398022</v>
      </c>
    </row>
    <row r="14" spans="2:4" ht="39" x14ac:dyDescent="0.25">
      <c r="B14" s="48"/>
      <c r="C14" s="16" t="s">
        <v>6</v>
      </c>
      <c r="D14" s="17">
        <v>671330</v>
      </c>
    </row>
    <row r="15" spans="2:4" x14ac:dyDescent="0.25">
      <c r="B15" s="15">
        <v>3</v>
      </c>
      <c r="C15" s="55" t="s">
        <v>52</v>
      </c>
      <c r="D15" s="56">
        <v>2000000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18207864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55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32515101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8627960</v>
      </c>
    </row>
    <row r="25" spans="2:4" x14ac:dyDescent="0.25">
      <c r="B25" s="21">
        <v>4</v>
      </c>
      <c r="C25" s="29" t="s">
        <v>13</v>
      </c>
      <c r="D25" s="30">
        <v>12780000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75564341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5283147</v>
      </c>
    </row>
    <row r="30" spans="2:4" ht="26.25" x14ac:dyDescent="0.25">
      <c r="B30" s="21">
        <v>2</v>
      </c>
      <c r="C30" s="38" t="s">
        <v>22</v>
      </c>
      <c r="D30" s="30">
        <v>6076447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60000</v>
      </c>
    </row>
    <row r="33" spans="2:4" x14ac:dyDescent="0.25">
      <c r="B33" s="21">
        <v>5</v>
      </c>
      <c r="C33" s="43" t="s">
        <v>49</v>
      </c>
      <c r="D33" s="42">
        <v>1386895</v>
      </c>
    </row>
    <row r="34" spans="2:4" x14ac:dyDescent="0.25">
      <c r="B34" s="22" t="s">
        <v>19</v>
      </c>
      <c r="C34" s="31" t="s">
        <v>20</v>
      </c>
      <c r="D34" s="44">
        <f>SUM(D29:D33)</f>
        <v>12851489</v>
      </c>
    </row>
    <row r="35" spans="2:4" x14ac:dyDescent="0.25">
      <c r="B35" s="21"/>
      <c r="C35" s="31" t="s">
        <v>21</v>
      </c>
      <c r="D35" s="44">
        <f>D27+D34</f>
        <v>88415830</v>
      </c>
    </row>
    <row r="36" spans="2:4" x14ac:dyDescent="0.25">
      <c r="B36" s="21"/>
      <c r="C36" s="50" t="s">
        <v>56</v>
      </c>
      <c r="D36" s="51">
        <v>102350881</v>
      </c>
    </row>
    <row r="37" spans="2:4" x14ac:dyDescent="0.25">
      <c r="B37" s="21"/>
      <c r="C37" s="50" t="s">
        <v>57</v>
      </c>
      <c r="D37" s="52">
        <f>D36-D35</f>
        <v>13935051</v>
      </c>
    </row>
  </sheetData>
  <mergeCells count="1">
    <mergeCell ref="B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8"/>
  <sheetViews>
    <sheetView topLeftCell="C19" workbookViewId="0">
      <selection activeCell="C34" sqref="C34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28.5" customHeight="1" x14ac:dyDescent="0.25">
      <c r="B4" s="65" t="s">
        <v>58</v>
      </c>
      <c r="C4" s="66"/>
      <c r="D4" s="66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59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9711262</v>
      </c>
    </row>
    <row r="12" spans="2:4" ht="26.25" x14ac:dyDescent="0.25">
      <c r="B12" s="47">
        <v>2</v>
      </c>
      <c r="C12" s="11" t="s">
        <v>4</v>
      </c>
      <c r="D12" s="12">
        <v>9512759</v>
      </c>
    </row>
    <row r="13" spans="2:4" ht="26.25" x14ac:dyDescent="0.25">
      <c r="B13" s="47"/>
      <c r="C13" s="13" t="s">
        <v>5</v>
      </c>
      <c r="D13" s="14">
        <v>8746908</v>
      </c>
    </row>
    <row r="14" spans="2:4" ht="39" x14ac:dyDescent="0.25">
      <c r="B14" s="48"/>
      <c r="C14" s="16" t="s">
        <v>6</v>
      </c>
      <c r="D14" s="17">
        <v>765851</v>
      </c>
    </row>
    <row r="15" spans="2:4" x14ac:dyDescent="0.25">
      <c r="B15" s="15">
        <v>3</v>
      </c>
      <c r="C15" s="55" t="s">
        <v>52</v>
      </c>
      <c r="D15" s="56">
        <v>2000000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21224021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60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31407351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8407960</v>
      </c>
    </row>
    <row r="25" spans="2:4" x14ac:dyDescent="0.25">
      <c r="B25" s="21">
        <v>4</v>
      </c>
      <c r="C25" s="29" t="s">
        <v>13</v>
      </c>
      <c r="D25" s="30">
        <v>12535000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73991591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4299740</v>
      </c>
    </row>
    <row r="30" spans="2:4" ht="26.25" x14ac:dyDescent="0.25">
      <c r="B30" s="21">
        <v>2</v>
      </c>
      <c r="C30" s="38" t="s">
        <v>22</v>
      </c>
      <c r="D30" s="30">
        <v>6491447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60000</v>
      </c>
    </row>
    <row r="33" spans="2:4" ht="26.25" x14ac:dyDescent="0.25">
      <c r="B33" s="21">
        <v>5</v>
      </c>
      <c r="C33" s="38" t="s">
        <v>63</v>
      </c>
      <c r="D33" s="30">
        <v>960000</v>
      </c>
    </row>
    <row r="34" spans="2:4" x14ac:dyDescent="0.25">
      <c r="B34" s="21">
        <v>6</v>
      </c>
      <c r="C34" s="43" t="s">
        <v>64</v>
      </c>
      <c r="D34" s="42">
        <v>2636513</v>
      </c>
    </row>
    <row r="35" spans="2:4" x14ac:dyDescent="0.25">
      <c r="B35" s="22" t="s">
        <v>19</v>
      </c>
      <c r="C35" s="31" t="s">
        <v>20</v>
      </c>
      <c r="D35" s="44">
        <f>SUM(D29:D34)</f>
        <v>14492700</v>
      </c>
    </row>
    <row r="36" spans="2:4" x14ac:dyDescent="0.25">
      <c r="B36" s="21"/>
      <c r="C36" s="31" t="s">
        <v>21</v>
      </c>
      <c r="D36" s="44">
        <f>D27+D35</f>
        <v>88484291</v>
      </c>
    </row>
    <row r="37" spans="2:4" x14ac:dyDescent="0.25">
      <c r="B37" s="21"/>
      <c r="C37" s="50" t="s">
        <v>61</v>
      </c>
      <c r="D37" s="51">
        <v>103210661</v>
      </c>
    </row>
    <row r="38" spans="2:4" x14ac:dyDescent="0.25">
      <c r="B38" s="21"/>
      <c r="C38" s="50" t="s">
        <v>62</v>
      </c>
      <c r="D38" s="52">
        <f>D37-D36</f>
        <v>14726370</v>
      </c>
    </row>
  </sheetData>
  <mergeCells count="1">
    <mergeCell ref="B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8"/>
  <sheetViews>
    <sheetView topLeftCell="A28" workbookViewId="0">
      <selection activeCell="D15" sqref="D15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6" customHeight="1" x14ac:dyDescent="0.25">
      <c r="B4" s="65" t="s">
        <v>65</v>
      </c>
      <c r="C4" s="66"/>
      <c r="D4" s="66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66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10478563</v>
      </c>
    </row>
    <row r="12" spans="2:4" ht="26.25" x14ac:dyDescent="0.25">
      <c r="B12" s="47">
        <v>2</v>
      </c>
      <c r="C12" s="11" t="s">
        <v>4</v>
      </c>
      <c r="D12" s="12">
        <v>10306763</v>
      </c>
    </row>
    <row r="13" spans="2:4" ht="26.25" x14ac:dyDescent="0.25">
      <c r="B13" s="47"/>
      <c r="C13" s="13" t="s">
        <v>5</v>
      </c>
      <c r="D13" s="14">
        <v>9243912</v>
      </c>
    </row>
    <row r="14" spans="2:4" ht="39" x14ac:dyDescent="0.25">
      <c r="B14" s="48"/>
      <c r="C14" s="16" t="s">
        <v>6</v>
      </c>
      <c r="D14" s="17">
        <v>1062851</v>
      </c>
    </row>
    <row r="15" spans="2:4" x14ac:dyDescent="0.25">
      <c r="B15" s="15">
        <v>3</v>
      </c>
      <c r="C15" s="55" t="s">
        <v>52</v>
      </c>
      <c r="D15" s="56">
        <v>3240000</v>
      </c>
    </row>
    <row r="16" spans="2:4" x14ac:dyDescent="0.25">
      <c r="B16" s="15">
        <v>4</v>
      </c>
      <c r="C16" s="59" t="s">
        <v>68</v>
      </c>
      <c r="D16" s="54">
        <v>54360</v>
      </c>
    </row>
    <row r="17" spans="2:4" x14ac:dyDescent="0.25">
      <c r="B17" s="4"/>
      <c r="C17" s="45" t="s">
        <v>8</v>
      </c>
      <c r="D17" s="41">
        <f>D11+D12+D15+D16</f>
        <v>24079686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69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31358050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8289960</v>
      </c>
    </row>
    <row r="25" spans="2:4" x14ac:dyDescent="0.25">
      <c r="B25" s="21">
        <v>4</v>
      </c>
      <c r="C25" s="29" t="s">
        <v>13</v>
      </c>
      <c r="D25" s="30">
        <v>11935000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73224290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4466736</v>
      </c>
    </row>
    <row r="30" spans="2:4" ht="26.25" x14ac:dyDescent="0.25">
      <c r="B30" s="21">
        <v>2</v>
      </c>
      <c r="C30" s="38" t="s">
        <v>22</v>
      </c>
      <c r="D30" s="30">
        <v>6763305</v>
      </c>
    </row>
    <row r="31" spans="2:4" ht="26.25" x14ac:dyDescent="0.25">
      <c r="B31" s="21">
        <v>3</v>
      </c>
      <c r="C31" s="38" t="s">
        <v>24</v>
      </c>
      <c r="D31" s="30">
        <v>55000</v>
      </c>
    </row>
    <row r="32" spans="2:4" ht="26.25" x14ac:dyDescent="0.25">
      <c r="B32" s="21">
        <v>4</v>
      </c>
      <c r="C32" s="38" t="s">
        <v>25</v>
      </c>
      <c r="D32" s="30">
        <v>60000</v>
      </c>
    </row>
    <row r="33" spans="2:4" ht="26.25" x14ac:dyDescent="0.25">
      <c r="B33" s="21">
        <v>5</v>
      </c>
      <c r="C33" s="38" t="s">
        <v>67</v>
      </c>
      <c r="D33" s="30">
        <v>445000</v>
      </c>
    </row>
    <row r="34" spans="2:4" x14ac:dyDescent="0.25">
      <c r="B34" s="21">
        <v>6</v>
      </c>
      <c r="C34" s="43" t="s">
        <v>64</v>
      </c>
      <c r="D34" s="42">
        <v>2636513</v>
      </c>
    </row>
    <row r="35" spans="2:4" x14ac:dyDescent="0.25">
      <c r="B35" s="22" t="s">
        <v>19</v>
      </c>
      <c r="C35" s="31" t="s">
        <v>20</v>
      </c>
      <c r="D35" s="44">
        <f>SUM(D29:D34)</f>
        <v>14426554</v>
      </c>
    </row>
    <row r="36" spans="2:4" x14ac:dyDescent="0.25">
      <c r="B36" s="21"/>
      <c r="C36" s="31" t="s">
        <v>21</v>
      </c>
      <c r="D36" s="44">
        <f>D27+D35</f>
        <v>87650844</v>
      </c>
    </row>
    <row r="37" spans="2:4" x14ac:dyDescent="0.25">
      <c r="B37" s="21"/>
      <c r="C37" s="50" t="s">
        <v>61</v>
      </c>
      <c r="D37" s="51">
        <v>102377321</v>
      </c>
    </row>
    <row r="38" spans="2:4" x14ac:dyDescent="0.25">
      <c r="B38" s="21"/>
      <c r="C38" s="50" t="s">
        <v>62</v>
      </c>
      <c r="D38" s="52">
        <f>D37-D36</f>
        <v>14726477</v>
      </c>
    </row>
  </sheetData>
  <mergeCells count="1">
    <mergeCell ref="B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7"/>
  <sheetViews>
    <sheetView topLeftCell="A19" workbookViewId="0">
      <selection activeCell="E29" sqref="E29"/>
    </sheetView>
  </sheetViews>
  <sheetFormatPr defaultRowHeight="15" x14ac:dyDescent="0.25"/>
  <cols>
    <col min="3" max="3" width="9.140625" customWidth="1"/>
    <col min="4" max="4" width="51.140625" customWidth="1"/>
    <col min="5" max="5" width="28.140625" customWidth="1"/>
  </cols>
  <sheetData>
    <row r="3" spans="3:5" ht="34.5" customHeight="1" x14ac:dyDescent="0.25">
      <c r="C3" s="65" t="s">
        <v>70</v>
      </c>
      <c r="D3" s="66"/>
      <c r="E3" s="66"/>
    </row>
    <row r="4" spans="3:5" x14ac:dyDescent="0.25">
      <c r="C4" s="1"/>
      <c r="D4" s="2"/>
      <c r="E4" s="2"/>
    </row>
    <row r="5" spans="3:5" x14ac:dyDescent="0.25">
      <c r="C5" s="3"/>
      <c r="D5" s="3"/>
      <c r="E5" s="3"/>
    </row>
    <row r="6" spans="3:5" ht="26.25" x14ac:dyDescent="0.25">
      <c r="C6" s="4" t="s">
        <v>0</v>
      </c>
      <c r="D6" s="5" t="s">
        <v>1</v>
      </c>
      <c r="E6" s="4" t="s">
        <v>2</v>
      </c>
    </row>
    <row r="7" spans="3:5" x14ac:dyDescent="0.25">
      <c r="C7" s="4"/>
      <c r="D7" s="5"/>
      <c r="E7" s="6"/>
    </row>
    <row r="8" spans="3:5" x14ac:dyDescent="0.25">
      <c r="C8" s="7"/>
      <c r="D8" s="8" t="s">
        <v>71</v>
      </c>
      <c r="E8" s="6"/>
    </row>
    <row r="9" spans="3:5" x14ac:dyDescent="0.25">
      <c r="C9" s="4"/>
      <c r="D9" s="5"/>
      <c r="E9" s="6"/>
    </row>
    <row r="10" spans="3:5" x14ac:dyDescent="0.25">
      <c r="C10" s="47">
        <v>1</v>
      </c>
      <c r="D10" s="9" t="s">
        <v>3</v>
      </c>
      <c r="E10" s="10">
        <v>11821943</v>
      </c>
    </row>
    <row r="11" spans="3:5" ht="26.25" x14ac:dyDescent="0.25">
      <c r="C11" s="47">
        <v>2</v>
      </c>
      <c r="D11" s="11" t="s">
        <v>4</v>
      </c>
      <c r="E11" s="12">
        <v>11307873</v>
      </c>
    </row>
    <row r="12" spans="3:5" ht="26.25" x14ac:dyDescent="0.25">
      <c r="C12" s="47"/>
      <c r="D12" s="13" t="s">
        <v>5</v>
      </c>
      <c r="E12" s="14">
        <v>9243912</v>
      </c>
    </row>
    <row r="13" spans="3:5" ht="39" x14ac:dyDescent="0.25">
      <c r="C13" s="48"/>
      <c r="D13" s="16" t="s">
        <v>6</v>
      </c>
      <c r="E13" s="17">
        <v>1062851</v>
      </c>
    </row>
    <row r="14" spans="3:5" x14ac:dyDescent="0.25">
      <c r="C14" s="15">
        <v>3</v>
      </c>
      <c r="D14" s="55" t="s">
        <v>52</v>
      </c>
      <c r="E14" s="56">
        <v>3240000</v>
      </c>
    </row>
    <row r="15" spans="3:5" x14ac:dyDescent="0.25">
      <c r="C15" s="15">
        <v>4</v>
      </c>
      <c r="D15" s="59" t="s">
        <v>68</v>
      </c>
      <c r="E15" s="54">
        <v>5940</v>
      </c>
    </row>
    <row r="16" spans="3:5" x14ac:dyDescent="0.25">
      <c r="C16" s="4"/>
      <c r="D16" s="45" t="s">
        <v>8</v>
      </c>
      <c r="E16" s="41">
        <f>E10+E11+E14+E15</f>
        <v>26375756</v>
      </c>
    </row>
    <row r="17" spans="3:5" x14ac:dyDescent="0.25">
      <c r="C17" s="18"/>
      <c r="D17" s="19"/>
      <c r="E17" s="20"/>
    </row>
    <row r="18" spans="3:5" x14ac:dyDescent="0.25">
      <c r="C18" s="7"/>
      <c r="D18" s="8" t="s">
        <v>72</v>
      </c>
      <c r="E18" s="6"/>
    </row>
    <row r="19" spans="3:5" x14ac:dyDescent="0.25">
      <c r="C19" s="4"/>
      <c r="D19" s="5"/>
      <c r="E19" s="6"/>
    </row>
    <row r="20" spans="3:5" x14ac:dyDescent="0.25">
      <c r="C20" s="21"/>
      <c r="D20" s="22" t="s">
        <v>9</v>
      </c>
      <c r="E20" s="23"/>
    </row>
    <row r="21" spans="3:5" x14ac:dyDescent="0.25">
      <c r="C21" s="21">
        <v>1</v>
      </c>
      <c r="D21" s="24" t="s">
        <v>10</v>
      </c>
      <c r="E21" s="30">
        <v>30014670</v>
      </c>
    </row>
    <row r="22" spans="3:5" x14ac:dyDescent="0.25">
      <c r="C22" s="21">
        <v>2</v>
      </c>
      <c r="D22" s="53" t="s">
        <v>23</v>
      </c>
      <c r="E22" s="30">
        <v>641280</v>
      </c>
    </row>
    <row r="23" spans="3:5" x14ac:dyDescent="0.25">
      <c r="C23" s="21">
        <v>3</v>
      </c>
      <c r="D23" s="29" t="s">
        <v>12</v>
      </c>
      <c r="E23" s="30">
        <v>8289960</v>
      </c>
    </row>
    <row r="24" spans="3:5" x14ac:dyDescent="0.25">
      <c r="C24" s="21">
        <v>4</v>
      </c>
      <c r="D24" s="29" t="s">
        <v>13</v>
      </c>
      <c r="E24" s="30">
        <v>11935000</v>
      </c>
    </row>
    <row r="25" spans="3:5" x14ac:dyDescent="0.25">
      <c r="C25" s="21">
        <v>5</v>
      </c>
      <c r="D25" s="57" t="s">
        <v>35</v>
      </c>
      <c r="E25" s="58">
        <v>21000000</v>
      </c>
    </row>
    <row r="26" spans="3:5" x14ac:dyDescent="0.25">
      <c r="C26" s="22" t="s">
        <v>14</v>
      </c>
      <c r="D26" s="31" t="s">
        <v>15</v>
      </c>
      <c r="E26" s="32">
        <f>SUM(E21:E25)</f>
        <v>71880910</v>
      </c>
    </row>
    <row r="27" spans="3:5" x14ac:dyDescent="0.25">
      <c r="C27" s="33"/>
      <c r="D27" s="34" t="s">
        <v>16</v>
      </c>
      <c r="E27" s="35"/>
    </row>
    <row r="28" spans="3:5" x14ac:dyDescent="0.25">
      <c r="C28" s="49">
        <v>1</v>
      </c>
      <c r="D28" s="36" t="s">
        <v>17</v>
      </c>
      <c r="E28" s="37">
        <v>4218547</v>
      </c>
    </row>
    <row r="29" spans="3:5" ht="26.25" x14ac:dyDescent="0.25">
      <c r="C29" s="21">
        <v>2</v>
      </c>
      <c r="D29" s="38" t="s">
        <v>22</v>
      </c>
      <c r="E29" s="30">
        <v>10076313</v>
      </c>
    </row>
    <row r="30" spans="3:5" ht="26.25" x14ac:dyDescent="0.25">
      <c r="C30" s="21">
        <v>3</v>
      </c>
      <c r="D30" s="38" t="s">
        <v>24</v>
      </c>
      <c r="E30" s="30">
        <v>55000</v>
      </c>
    </row>
    <row r="31" spans="3:5" ht="26.25" x14ac:dyDescent="0.25">
      <c r="C31" s="21">
        <v>4</v>
      </c>
      <c r="D31" s="38" t="s">
        <v>25</v>
      </c>
      <c r="E31" s="30">
        <v>60000</v>
      </c>
    </row>
    <row r="32" spans="3:5" ht="26.25" x14ac:dyDescent="0.25">
      <c r="C32" s="21">
        <v>5</v>
      </c>
      <c r="D32" s="38" t="s">
        <v>67</v>
      </c>
      <c r="E32" s="30">
        <v>310000</v>
      </c>
    </row>
    <row r="33" spans="3:5" x14ac:dyDescent="0.25">
      <c r="C33" s="21">
        <v>6</v>
      </c>
      <c r="D33" s="43" t="s">
        <v>64</v>
      </c>
      <c r="E33" s="42">
        <v>2636513</v>
      </c>
    </row>
    <row r="34" spans="3:5" x14ac:dyDescent="0.25">
      <c r="C34" s="22" t="s">
        <v>19</v>
      </c>
      <c r="D34" s="31" t="s">
        <v>20</v>
      </c>
      <c r="E34" s="44">
        <f>SUM(E28:E33)</f>
        <v>17356373</v>
      </c>
    </row>
    <row r="35" spans="3:5" x14ac:dyDescent="0.25">
      <c r="C35" s="21"/>
      <c r="D35" s="31" t="s">
        <v>21</v>
      </c>
      <c r="E35" s="44">
        <f>E26+E34</f>
        <v>89237283</v>
      </c>
    </row>
    <row r="36" spans="3:5" x14ac:dyDescent="0.25">
      <c r="C36" s="21"/>
      <c r="D36" s="50" t="s">
        <v>73</v>
      </c>
      <c r="E36" s="51">
        <v>103996037</v>
      </c>
    </row>
    <row r="37" spans="3:5" x14ac:dyDescent="0.25">
      <c r="C37" s="21"/>
      <c r="D37" s="50" t="s">
        <v>74</v>
      </c>
      <c r="E37" s="52">
        <f>E36-E35</f>
        <v>14758754</v>
      </c>
    </row>
  </sheetData>
  <mergeCells count="1">
    <mergeCell ref="C3:E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7"/>
  <sheetViews>
    <sheetView topLeftCell="A7" workbookViewId="0">
      <selection activeCell="D25" sqref="D25:E25"/>
    </sheetView>
  </sheetViews>
  <sheetFormatPr defaultRowHeight="15" x14ac:dyDescent="0.25"/>
  <cols>
    <col min="3" max="3" width="9.140625" customWidth="1"/>
    <col min="4" max="4" width="51.140625" customWidth="1"/>
    <col min="5" max="5" width="28.140625" customWidth="1"/>
  </cols>
  <sheetData>
    <row r="3" spans="3:5" ht="34.5" customHeight="1" x14ac:dyDescent="0.25">
      <c r="C3" s="65" t="s">
        <v>75</v>
      </c>
      <c r="D3" s="66"/>
      <c r="E3" s="66"/>
    </row>
    <row r="4" spans="3:5" x14ac:dyDescent="0.25">
      <c r="C4" s="1"/>
      <c r="D4" s="2"/>
      <c r="E4" s="2"/>
    </row>
    <row r="5" spans="3:5" x14ac:dyDescent="0.25">
      <c r="C5" s="3"/>
      <c r="D5" s="3"/>
      <c r="E5" s="3"/>
    </row>
    <row r="6" spans="3:5" ht="26.25" x14ac:dyDescent="0.25">
      <c r="C6" s="4" t="s">
        <v>0</v>
      </c>
      <c r="D6" s="5" t="s">
        <v>1</v>
      </c>
      <c r="E6" s="4" t="s">
        <v>2</v>
      </c>
    </row>
    <row r="7" spans="3:5" x14ac:dyDescent="0.25">
      <c r="C7" s="4"/>
      <c r="D7" s="5"/>
      <c r="E7" s="6"/>
    </row>
    <row r="8" spans="3:5" x14ac:dyDescent="0.25">
      <c r="C8" s="7"/>
      <c r="D8" s="8" t="s">
        <v>79</v>
      </c>
      <c r="E8" s="6"/>
    </row>
    <row r="9" spans="3:5" x14ac:dyDescent="0.25">
      <c r="C9" s="4"/>
      <c r="D9" s="5"/>
      <c r="E9" s="6"/>
    </row>
    <row r="10" spans="3:5" x14ac:dyDescent="0.25">
      <c r="C10" s="47">
        <v>1</v>
      </c>
      <c r="D10" s="9" t="s">
        <v>3</v>
      </c>
      <c r="E10" s="10">
        <v>14546343</v>
      </c>
    </row>
    <row r="11" spans="3:5" ht="26.25" x14ac:dyDescent="0.25">
      <c r="C11" s="47">
        <v>2</v>
      </c>
      <c r="D11" s="11" t="s">
        <v>4</v>
      </c>
      <c r="E11" s="12">
        <v>13125916</v>
      </c>
    </row>
    <row r="12" spans="3:5" ht="26.25" x14ac:dyDescent="0.25">
      <c r="C12" s="47"/>
      <c r="D12" s="13" t="s">
        <v>5</v>
      </c>
      <c r="E12" s="14">
        <v>11149584</v>
      </c>
    </row>
    <row r="13" spans="3:5" ht="39" x14ac:dyDescent="0.25">
      <c r="C13" s="48"/>
      <c r="D13" s="16" t="s">
        <v>6</v>
      </c>
      <c r="E13" s="17">
        <v>1976332</v>
      </c>
    </row>
    <row r="14" spans="3:5" x14ac:dyDescent="0.25">
      <c r="C14" s="15">
        <v>3</v>
      </c>
      <c r="D14" s="55" t="s">
        <v>80</v>
      </c>
      <c r="E14" s="56">
        <v>3440000</v>
      </c>
    </row>
    <row r="15" spans="3:5" x14ac:dyDescent="0.25">
      <c r="C15" s="15">
        <v>4</v>
      </c>
      <c r="D15" s="59" t="s">
        <v>68</v>
      </c>
      <c r="E15" s="54">
        <v>60300</v>
      </c>
    </row>
    <row r="16" spans="3:5" x14ac:dyDescent="0.25">
      <c r="C16" s="4"/>
      <c r="D16" s="45" t="s">
        <v>8</v>
      </c>
      <c r="E16" s="41">
        <f>E10+E11+E14+E15</f>
        <v>31172559</v>
      </c>
    </row>
    <row r="17" spans="3:5" x14ac:dyDescent="0.25">
      <c r="C17" s="18"/>
      <c r="D17" s="19"/>
      <c r="E17" s="20"/>
    </row>
    <row r="18" spans="3:5" x14ac:dyDescent="0.25">
      <c r="C18" s="7"/>
      <c r="D18" s="8" t="s">
        <v>76</v>
      </c>
      <c r="E18" s="6"/>
    </row>
    <row r="19" spans="3:5" x14ac:dyDescent="0.25">
      <c r="C19" s="4"/>
      <c r="D19" s="5"/>
      <c r="E19" s="6"/>
    </row>
    <row r="20" spans="3:5" x14ac:dyDescent="0.25">
      <c r="C20" s="21"/>
      <c r="D20" s="22" t="s">
        <v>9</v>
      </c>
      <c r="E20" s="23"/>
    </row>
    <row r="21" spans="3:5" x14ac:dyDescent="0.25">
      <c r="C21" s="21">
        <v>1</v>
      </c>
      <c r="D21" s="24" t="s">
        <v>10</v>
      </c>
      <c r="E21" s="30">
        <v>29632270</v>
      </c>
    </row>
    <row r="22" spans="3:5" x14ac:dyDescent="0.25">
      <c r="C22" s="21">
        <v>2</v>
      </c>
      <c r="D22" s="53" t="s">
        <v>23</v>
      </c>
      <c r="E22" s="30">
        <v>641280</v>
      </c>
    </row>
    <row r="23" spans="3:5" x14ac:dyDescent="0.25">
      <c r="C23" s="21">
        <v>3</v>
      </c>
      <c r="D23" s="29" t="s">
        <v>12</v>
      </c>
      <c r="E23" s="30">
        <v>5847960</v>
      </c>
    </row>
    <row r="24" spans="3:5" x14ac:dyDescent="0.25">
      <c r="C24" s="21">
        <v>4</v>
      </c>
      <c r="D24" s="29" t="s">
        <v>13</v>
      </c>
      <c r="E24" s="30">
        <v>11635000</v>
      </c>
    </row>
    <row r="25" spans="3:5" x14ac:dyDescent="0.25">
      <c r="C25" s="21">
        <v>5</v>
      </c>
      <c r="D25" s="60" t="s">
        <v>35</v>
      </c>
      <c r="E25" s="39">
        <v>21000000</v>
      </c>
    </row>
    <row r="26" spans="3:5" x14ac:dyDescent="0.25">
      <c r="C26" s="22" t="s">
        <v>14</v>
      </c>
      <c r="D26" s="31" t="s">
        <v>15</v>
      </c>
      <c r="E26" s="32">
        <f>SUM(E21:E25)</f>
        <v>68756510</v>
      </c>
    </row>
    <row r="27" spans="3:5" x14ac:dyDescent="0.25">
      <c r="C27" s="33"/>
      <c r="D27" s="34" t="s">
        <v>16</v>
      </c>
      <c r="E27" s="35"/>
    </row>
    <row r="28" spans="3:5" x14ac:dyDescent="0.25">
      <c r="C28" s="49">
        <v>1</v>
      </c>
      <c r="D28" s="36" t="s">
        <v>17</v>
      </c>
      <c r="E28" s="37">
        <v>3720614</v>
      </c>
    </row>
    <row r="29" spans="3:5" ht="26.25" x14ac:dyDescent="0.25">
      <c r="C29" s="21">
        <v>2</v>
      </c>
      <c r="D29" s="38" t="s">
        <v>22</v>
      </c>
      <c r="E29" s="30">
        <v>9844951</v>
      </c>
    </row>
    <row r="30" spans="3:5" ht="26.25" x14ac:dyDescent="0.25">
      <c r="C30" s="21">
        <v>3</v>
      </c>
      <c r="D30" s="38" t="s">
        <v>24</v>
      </c>
      <c r="E30" s="30">
        <v>55000</v>
      </c>
    </row>
    <row r="31" spans="3:5" ht="26.25" x14ac:dyDescent="0.25">
      <c r="C31" s="21">
        <v>4</v>
      </c>
      <c r="D31" s="38" t="s">
        <v>25</v>
      </c>
      <c r="E31" s="30">
        <v>60000</v>
      </c>
    </row>
    <row r="32" spans="3:5" ht="26.25" x14ac:dyDescent="0.25">
      <c r="C32" s="21">
        <v>5</v>
      </c>
      <c r="D32" s="38" t="s">
        <v>67</v>
      </c>
      <c r="E32" s="30">
        <v>110000</v>
      </c>
    </row>
    <row r="33" spans="3:5" x14ac:dyDescent="0.25">
      <c r="C33" s="21">
        <v>6</v>
      </c>
      <c r="D33" s="43" t="s">
        <v>81</v>
      </c>
      <c r="E33" s="42">
        <v>3903652</v>
      </c>
    </row>
    <row r="34" spans="3:5" x14ac:dyDescent="0.25">
      <c r="C34" s="22" t="s">
        <v>19</v>
      </c>
      <c r="D34" s="31" t="s">
        <v>20</v>
      </c>
      <c r="E34" s="44">
        <f>SUM(E28:E33)</f>
        <v>17694217</v>
      </c>
    </row>
    <row r="35" spans="3:5" x14ac:dyDescent="0.25">
      <c r="C35" s="21"/>
      <c r="D35" s="31" t="s">
        <v>21</v>
      </c>
      <c r="E35" s="44">
        <f>E26+E34</f>
        <v>86450727</v>
      </c>
    </row>
    <row r="36" spans="3:5" x14ac:dyDescent="0.25">
      <c r="C36" s="21"/>
      <c r="D36" s="50" t="s">
        <v>77</v>
      </c>
      <c r="E36" s="51">
        <v>102708829</v>
      </c>
    </row>
    <row r="37" spans="3:5" x14ac:dyDescent="0.25">
      <c r="C37" s="21"/>
      <c r="D37" s="50" t="s">
        <v>78</v>
      </c>
      <c r="E37" s="52">
        <f>E36-E35</f>
        <v>16258102</v>
      </c>
    </row>
  </sheetData>
  <mergeCells count="1">
    <mergeCell ref="C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37"/>
  <sheetViews>
    <sheetView topLeftCell="A25" workbookViewId="0">
      <selection activeCell="E16" sqref="E16"/>
    </sheetView>
  </sheetViews>
  <sheetFormatPr defaultRowHeight="15" x14ac:dyDescent="0.25"/>
  <cols>
    <col min="3" max="3" width="9.140625" customWidth="1"/>
    <col min="4" max="4" width="51.140625" customWidth="1"/>
    <col min="5" max="5" width="28.140625" customWidth="1"/>
  </cols>
  <sheetData>
    <row r="3" spans="3:5" ht="42" customHeight="1" x14ac:dyDescent="0.25">
      <c r="C3" s="65" t="s">
        <v>82</v>
      </c>
      <c r="D3" s="66"/>
      <c r="E3" s="66"/>
    </row>
    <row r="4" spans="3:5" x14ac:dyDescent="0.25">
      <c r="C4" s="1"/>
      <c r="D4" s="2"/>
      <c r="E4" s="2"/>
    </row>
    <row r="5" spans="3:5" x14ac:dyDescent="0.25">
      <c r="C5" s="3"/>
      <c r="D5" s="3"/>
      <c r="E5" s="3"/>
    </row>
    <row r="6" spans="3:5" ht="26.25" x14ac:dyDescent="0.25">
      <c r="C6" s="4" t="s">
        <v>0</v>
      </c>
      <c r="D6" s="5" t="s">
        <v>1</v>
      </c>
      <c r="E6" s="4" t="s">
        <v>2</v>
      </c>
    </row>
    <row r="7" spans="3:5" x14ac:dyDescent="0.25">
      <c r="C7" s="4"/>
      <c r="D7" s="5"/>
      <c r="E7" s="6"/>
    </row>
    <row r="8" spans="3:5" x14ac:dyDescent="0.25">
      <c r="C8" s="7"/>
      <c r="D8" s="8" t="s">
        <v>83</v>
      </c>
      <c r="E8" s="6"/>
    </row>
    <row r="9" spans="3:5" x14ac:dyDescent="0.25">
      <c r="C9" s="4"/>
      <c r="D9" s="5"/>
      <c r="E9" s="6"/>
    </row>
    <row r="10" spans="3:5" x14ac:dyDescent="0.25">
      <c r="C10" s="47">
        <v>1</v>
      </c>
      <c r="D10" s="9" t="s">
        <v>3</v>
      </c>
      <c r="E10" s="10">
        <v>15861343</v>
      </c>
    </row>
    <row r="11" spans="3:5" ht="26.25" x14ac:dyDescent="0.25">
      <c r="C11" s="47">
        <v>2</v>
      </c>
      <c r="D11" s="11" t="s">
        <v>4</v>
      </c>
      <c r="E11" s="12">
        <v>13653344</v>
      </c>
    </row>
    <row r="12" spans="3:5" ht="26.25" x14ac:dyDescent="0.25">
      <c r="C12" s="47"/>
      <c r="D12" s="13" t="s">
        <v>5</v>
      </c>
      <c r="E12" s="14">
        <v>11347212</v>
      </c>
    </row>
    <row r="13" spans="3:5" ht="39" x14ac:dyDescent="0.25">
      <c r="C13" s="48"/>
      <c r="D13" s="16" t="s">
        <v>6</v>
      </c>
      <c r="E13" s="17">
        <v>2306132</v>
      </c>
    </row>
    <row r="14" spans="3:5" x14ac:dyDescent="0.25">
      <c r="C14" s="15">
        <v>3</v>
      </c>
      <c r="D14" s="55" t="s">
        <v>80</v>
      </c>
      <c r="E14" s="56">
        <v>3440000</v>
      </c>
    </row>
    <row r="15" spans="3:5" x14ac:dyDescent="0.25">
      <c r="C15" s="15">
        <v>4</v>
      </c>
      <c r="D15" s="59" t="s">
        <v>68</v>
      </c>
      <c r="E15" s="54">
        <v>60300</v>
      </c>
    </row>
    <row r="16" spans="3:5" x14ac:dyDescent="0.25">
      <c r="C16" s="4"/>
      <c r="D16" s="45" t="s">
        <v>8</v>
      </c>
      <c r="E16" s="41">
        <f>E10+E11+E14+E15</f>
        <v>33014987</v>
      </c>
    </row>
    <row r="17" spans="3:5" x14ac:dyDescent="0.25">
      <c r="C17" s="18"/>
      <c r="D17" s="19"/>
      <c r="E17" s="20"/>
    </row>
    <row r="18" spans="3:5" x14ac:dyDescent="0.25">
      <c r="C18" s="7"/>
      <c r="D18" s="8" t="s">
        <v>84</v>
      </c>
      <c r="E18" s="6"/>
    </row>
    <row r="19" spans="3:5" x14ac:dyDescent="0.25">
      <c r="C19" s="4"/>
      <c r="D19" s="5"/>
      <c r="E19" s="6"/>
    </row>
    <row r="20" spans="3:5" x14ac:dyDescent="0.25">
      <c r="C20" s="21"/>
      <c r="D20" s="22" t="s">
        <v>9</v>
      </c>
      <c r="E20" s="23"/>
    </row>
    <row r="21" spans="3:5" x14ac:dyDescent="0.25">
      <c r="C21" s="21">
        <v>1</v>
      </c>
      <c r="D21" s="24" t="s">
        <v>10</v>
      </c>
      <c r="E21" s="30">
        <v>33496130</v>
      </c>
    </row>
    <row r="22" spans="3:5" x14ac:dyDescent="0.25">
      <c r="C22" s="21">
        <v>2</v>
      </c>
      <c r="D22" s="53" t="s">
        <v>23</v>
      </c>
      <c r="E22" s="30">
        <v>641280</v>
      </c>
    </row>
    <row r="23" spans="3:5" x14ac:dyDescent="0.25">
      <c r="C23" s="21">
        <v>3</v>
      </c>
      <c r="D23" s="29" t="s">
        <v>12</v>
      </c>
      <c r="E23" s="30">
        <v>4251960</v>
      </c>
    </row>
    <row r="24" spans="3:5" x14ac:dyDescent="0.25">
      <c r="C24" s="21">
        <v>4</v>
      </c>
      <c r="D24" s="29" t="s">
        <v>13</v>
      </c>
      <c r="E24" s="30">
        <v>11635000</v>
      </c>
    </row>
    <row r="25" spans="3:5" x14ac:dyDescent="0.25">
      <c r="C25" s="21">
        <v>5</v>
      </c>
      <c r="D25" s="60" t="s">
        <v>35</v>
      </c>
      <c r="E25" s="39">
        <v>17417140</v>
      </c>
    </row>
    <row r="26" spans="3:5" x14ac:dyDescent="0.25">
      <c r="C26" s="22" t="s">
        <v>14</v>
      </c>
      <c r="D26" s="31" t="s">
        <v>15</v>
      </c>
      <c r="E26" s="32">
        <f>SUM(E21:E25)</f>
        <v>67441510</v>
      </c>
    </row>
    <row r="27" spans="3:5" x14ac:dyDescent="0.25">
      <c r="C27" s="33"/>
      <c r="D27" s="34" t="s">
        <v>16</v>
      </c>
      <c r="E27" s="35"/>
    </row>
    <row r="28" spans="3:5" x14ac:dyDescent="0.25">
      <c r="C28" s="49">
        <v>1</v>
      </c>
      <c r="D28" s="36" t="s">
        <v>17</v>
      </c>
      <c r="E28" s="37">
        <v>5284812</v>
      </c>
    </row>
    <row r="29" spans="3:5" ht="26.25" x14ac:dyDescent="0.25">
      <c r="C29" s="21">
        <v>2</v>
      </c>
      <c r="D29" s="38" t="s">
        <v>22</v>
      </c>
      <c r="E29" s="30">
        <v>7724437</v>
      </c>
    </row>
    <row r="30" spans="3:5" ht="26.25" x14ac:dyDescent="0.25">
      <c r="C30" s="21">
        <v>3</v>
      </c>
      <c r="D30" s="38" t="s">
        <v>24</v>
      </c>
      <c r="E30" s="30">
        <v>55000</v>
      </c>
    </row>
    <row r="31" spans="3:5" ht="26.25" x14ac:dyDescent="0.25">
      <c r="C31" s="21">
        <v>4</v>
      </c>
      <c r="D31" s="38" t="s">
        <v>25</v>
      </c>
      <c r="E31" s="30">
        <v>60000</v>
      </c>
    </row>
    <row r="32" spans="3:5" ht="26.25" x14ac:dyDescent="0.25">
      <c r="C32" s="21">
        <v>5</v>
      </c>
      <c r="D32" s="38" t="s">
        <v>67</v>
      </c>
      <c r="E32" s="30">
        <v>60000</v>
      </c>
    </row>
    <row r="33" spans="3:10" ht="15.75" x14ac:dyDescent="0.25">
      <c r="C33" s="21">
        <v>6</v>
      </c>
      <c r="D33" s="43" t="s">
        <v>81</v>
      </c>
      <c r="E33" s="42">
        <v>3903652</v>
      </c>
      <c r="F33" s="61"/>
      <c r="G33" s="61"/>
      <c r="H33" s="61"/>
      <c r="I33" s="61"/>
      <c r="J33" s="61"/>
    </row>
    <row r="34" spans="3:10" x14ac:dyDescent="0.25">
      <c r="C34" s="22" t="s">
        <v>19</v>
      </c>
      <c r="D34" s="31" t="s">
        <v>20</v>
      </c>
      <c r="E34" s="44">
        <f>SUM(E28:E33)</f>
        <v>17087901</v>
      </c>
    </row>
    <row r="35" spans="3:10" x14ac:dyDescent="0.25">
      <c r="C35" s="21"/>
      <c r="D35" s="31" t="s">
        <v>21</v>
      </c>
      <c r="E35" s="44">
        <f>E26+E34</f>
        <v>84529411</v>
      </c>
    </row>
    <row r="36" spans="3:10" x14ac:dyDescent="0.25">
      <c r="C36" s="21"/>
      <c r="D36" s="50" t="s">
        <v>85</v>
      </c>
      <c r="E36" s="51">
        <v>104957900</v>
      </c>
    </row>
    <row r="37" spans="3:10" x14ac:dyDescent="0.25">
      <c r="C37" s="21"/>
      <c r="D37" s="50" t="s">
        <v>86</v>
      </c>
      <c r="E37" s="52">
        <f>E36-E35</f>
        <v>20428489</v>
      </c>
    </row>
  </sheetData>
  <mergeCells count="1">
    <mergeCell ref="C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5"/>
  <sheetViews>
    <sheetView topLeftCell="A16" workbookViewId="0">
      <selection activeCell="E35" sqref="E35"/>
    </sheetView>
  </sheetViews>
  <sheetFormatPr defaultRowHeight="15" x14ac:dyDescent="0.25"/>
  <cols>
    <col min="3" max="3" width="9.140625" customWidth="1"/>
    <col min="4" max="4" width="51.140625" customWidth="1"/>
    <col min="5" max="5" width="28.140625" customWidth="1"/>
  </cols>
  <sheetData>
    <row r="3" spans="3:5" ht="42.75" customHeight="1" x14ac:dyDescent="0.25">
      <c r="C3" s="65" t="s">
        <v>87</v>
      </c>
      <c r="D3" s="66"/>
      <c r="E3" s="66"/>
    </row>
    <row r="4" spans="3:5" x14ac:dyDescent="0.25">
      <c r="C4" s="1"/>
      <c r="D4" s="2"/>
      <c r="E4" s="2"/>
    </row>
    <row r="5" spans="3:5" x14ac:dyDescent="0.25">
      <c r="C5" s="3"/>
      <c r="D5" s="3"/>
      <c r="E5" s="3"/>
    </row>
    <row r="6" spans="3:5" ht="26.25" x14ac:dyDescent="0.25">
      <c r="C6" s="4" t="s">
        <v>0</v>
      </c>
      <c r="D6" s="63" t="s">
        <v>1</v>
      </c>
      <c r="E6" s="4" t="s">
        <v>2</v>
      </c>
    </row>
    <row r="7" spans="3:5" x14ac:dyDescent="0.25">
      <c r="C7" s="4"/>
      <c r="D7" s="5"/>
      <c r="E7" s="6"/>
    </row>
    <row r="8" spans="3:5" x14ac:dyDescent="0.25">
      <c r="C8" s="7"/>
      <c r="D8" s="8" t="s">
        <v>88</v>
      </c>
      <c r="E8" s="6"/>
    </row>
    <row r="9" spans="3:5" x14ac:dyDescent="0.25">
      <c r="C9" s="4"/>
      <c r="D9" s="5"/>
      <c r="E9" s="6"/>
    </row>
    <row r="10" spans="3:5" x14ac:dyDescent="0.25">
      <c r="C10" s="47">
        <v>1</v>
      </c>
      <c r="D10" s="9" t="s">
        <v>3</v>
      </c>
      <c r="E10" s="10">
        <v>20328871</v>
      </c>
    </row>
    <row r="11" spans="3:5" ht="26.25" x14ac:dyDescent="0.25">
      <c r="C11" s="47">
        <v>2</v>
      </c>
      <c r="D11" s="11" t="s">
        <v>4</v>
      </c>
      <c r="E11" s="12">
        <v>16760284</v>
      </c>
    </row>
    <row r="12" spans="3:5" ht="26.25" x14ac:dyDescent="0.25">
      <c r="C12" s="47"/>
      <c r="D12" s="13" t="s">
        <v>5</v>
      </c>
      <c r="E12" s="14">
        <v>14104442</v>
      </c>
    </row>
    <row r="13" spans="3:5" ht="39" x14ac:dyDescent="0.25">
      <c r="C13" s="48"/>
      <c r="D13" s="16" t="s">
        <v>6</v>
      </c>
      <c r="E13" s="17">
        <v>2655842</v>
      </c>
    </row>
    <row r="14" spans="3:5" x14ac:dyDescent="0.25">
      <c r="C14" s="15">
        <v>3</v>
      </c>
      <c r="D14" s="55" t="s">
        <v>80</v>
      </c>
      <c r="E14" s="56">
        <v>5198339</v>
      </c>
    </row>
    <row r="15" spans="3:5" x14ac:dyDescent="0.25">
      <c r="C15" s="15">
        <v>4</v>
      </c>
      <c r="D15" s="59" t="s">
        <v>68</v>
      </c>
      <c r="E15" s="54">
        <v>60300</v>
      </c>
    </row>
    <row r="16" spans="3:5" x14ac:dyDescent="0.25">
      <c r="C16" s="15">
        <v>5</v>
      </c>
      <c r="D16" s="59" t="s">
        <v>95</v>
      </c>
      <c r="E16" s="54">
        <v>2257724.7999999998</v>
      </c>
    </row>
    <row r="17" spans="3:5" x14ac:dyDescent="0.25">
      <c r="C17" s="4"/>
      <c r="D17" s="45" t="s">
        <v>8</v>
      </c>
      <c r="E17" s="41">
        <f>E10+E11+E14+E15+E16</f>
        <v>44605518.799999997</v>
      </c>
    </row>
    <row r="18" spans="3:5" x14ac:dyDescent="0.25">
      <c r="C18" s="18"/>
      <c r="D18" s="19"/>
      <c r="E18" s="20"/>
    </row>
    <row r="19" spans="3:5" x14ac:dyDescent="0.25">
      <c r="C19" s="7"/>
      <c r="D19" s="8" t="s">
        <v>89</v>
      </c>
      <c r="E19" s="6"/>
    </row>
    <row r="20" spans="3:5" x14ac:dyDescent="0.25">
      <c r="C20" s="4"/>
      <c r="D20" s="5"/>
      <c r="E20" s="6"/>
    </row>
    <row r="21" spans="3:5" x14ac:dyDescent="0.25">
      <c r="C21" s="21"/>
      <c r="D21" s="22" t="s">
        <v>9</v>
      </c>
      <c r="E21" s="23"/>
    </row>
    <row r="22" spans="3:5" x14ac:dyDescent="0.25">
      <c r="C22" s="21">
        <v>1</v>
      </c>
      <c r="D22" s="24" t="s">
        <v>10</v>
      </c>
      <c r="E22" s="30">
        <v>34644602</v>
      </c>
    </row>
    <row r="23" spans="3:5" x14ac:dyDescent="0.25">
      <c r="C23" s="21">
        <v>2</v>
      </c>
      <c r="D23" s="62" t="s">
        <v>92</v>
      </c>
      <c r="E23" s="30">
        <v>700000</v>
      </c>
    </row>
    <row r="24" spans="3:5" x14ac:dyDescent="0.25">
      <c r="C24" s="21">
        <v>3</v>
      </c>
      <c r="D24" s="62" t="s">
        <v>93</v>
      </c>
      <c r="E24" s="30">
        <v>11115000</v>
      </c>
    </row>
    <row r="25" spans="3:5" x14ac:dyDescent="0.25">
      <c r="C25" s="21">
        <v>4</v>
      </c>
      <c r="D25" s="60" t="s">
        <v>94</v>
      </c>
      <c r="E25" s="39">
        <v>14072140</v>
      </c>
    </row>
    <row r="26" spans="3:5" x14ac:dyDescent="0.25">
      <c r="C26" s="22" t="s">
        <v>14</v>
      </c>
      <c r="D26" s="31" t="s">
        <v>15</v>
      </c>
      <c r="E26" s="32">
        <f>SUM(E22:E25)</f>
        <v>60531742</v>
      </c>
    </row>
    <row r="27" spans="3:5" x14ac:dyDescent="0.25">
      <c r="C27" s="33"/>
      <c r="D27" s="34" t="s">
        <v>16</v>
      </c>
      <c r="E27" s="35"/>
    </row>
    <row r="28" spans="3:5" x14ac:dyDescent="0.25">
      <c r="C28" s="49">
        <v>1</v>
      </c>
      <c r="D28" s="36" t="s">
        <v>17</v>
      </c>
      <c r="E28" s="37">
        <v>4172439</v>
      </c>
    </row>
    <row r="29" spans="3:5" ht="26.25" x14ac:dyDescent="0.25">
      <c r="C29" s="21">
        <v>2</v>
      </c>
      <c r="D29" s="38" t="s">
        <v>22</v>
      </c>
      <c r="E29" s="30">
        <v>6262239</v>
      </c>
    </row>
    <row r="30" spans="3:5" ht="26.25" x14ac:dyDescent="0.25">
      <c r="C30" s="21">
        <v>3</v>
      </c>
      <c r="D30" s="38" t="s">
        <v>63</v>
      </c>
      <c r="E30" s="30">
        <v>1195000</v>
      </c>
    </row>
    <row r="31" spans="3:5" x14ac:dyDescent="0.25">
      <c r="C31" s="21">
        <v>4</v>
      </c>
      <c r="D31" s="43" t="s">
        <v>81</v>
      </c>
      <c r="E31" s="42">
        <v>3903652</v>
      </c>
    </row>
    <row r="32" spans="3:5" x14ac:dyDescent="0.25">
      <c r="C32" s="22" t="s">
        <v>19</v>
      </c>
      <c r="D32" s="31" t="s">
        <v>20</v>
      </c>
      <c r="E32" s="44">
        <f>SUM(E28:E31)</f>
        <v>15533330</v>
      </c>
    </row>
    <row r="33" spans="3:5" x14ac:dyDescent="0.25">
      <c r="C33" s="21"/>
      <c r="D33" s="31" t="s">
        <v>21</v>
      </c>
      <c r="E33" s="44">
        <f>E26+E32</f>
        <v>76065072</v>
      </c>
    </row>
    <row r="34" spans="3:5" x14ac:dyDescent="0.25">
      <c r="C34" s="21"/>
      <c r="D34" s="50" t="s">
        <v>90</v>
      </c>
      <c r="E34" s="51">
        <v>93916411</v>
      </c>
    </row>
    <row r="35" spans="3:5" x14ac:dyDescent="0.25">
      <c r="C35" s="21"/>
      <c r="D35" s="50" t="s">
        <v>91</v>
      </c>
      <c r="E35" s="52">
        <f>E34-E33</f>
        <v>17851339</v>
      </c>
    </row>
  </sheetData>
  <mergeCells count="1">
    <mergeCell ref="C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6"/>
  <sheetViews>
    <sheetView tabSelected="1" topLeftCell="A10" workbookViewId="0">
      <selection activeCell="H18" sqref="H18"/>
    </sheetView>
  </sheetViews>
  <sheetFormatPr defaultRowHeight="15" x14ac:dyDescent="0.25"/>
  <cols>
    <col min="3" max="3" width="9.140625" customWidth="1"/>
    <col min="4" max="4" width="56" customWidth="1"/>
    <col min="5" max="5" width="28.140625" customWidth="1"/>
  </cols>
  <sheetData>
    <row r="3" spans="3:5" ht="42.75" customHeight="1" x14ac:dyDescent="0.25">
      <c r="C3" s="65" t="s">
        <v>96</v>
      </c>
      <c r="D3" s="66"/>
      <c r="E3" s="66"/>
    </row>
    <row r="4" spans="3:5" x14ac:dyDescent="0.25">
      <c r="C4" s="1"/>
      <c r="D4" s="2"/>
      <c r="E4" s="2"/>
    </row>
    <row r="5" spans="3:5" x14ac:dyDescent="0.25">
      <c r="C5" s="3"/>
      <c r="D5" s="3"/>
      <c r="E5" s="3"/>
    </row>
    <row r="6" spans="3:5" ht="26.25" x14ac:dyDescent="0.25">
      <c r="C6" s="4" t="s">
        <v>0</v>
      </c>
      <c r="D6" s="63" t="s">
        <v>1</v>
      </c>
      <c r="E6" s="4" t="s">
        <v>2</v>
      </c>
    </row>
    <row r="7" spans="3:5" x14ac:dyDescent="0.25">
      <c r="C7" s="4"/>
      <c r="D7" s="5"/>
      <c r="E7" s="6"/>
    </row>
    <row r="8" spans="3:5" x14ac:dyDescent="0.25">
      <c r="C8" s="7"/>
      <c r="D8" s="8" t="s">
        <v>97</v>
      </c>
      <c r="E8" s="6"/>
    </row>
    <row r="9" spans="3:5" x14ac:dyDescent="0.25">
      <c r="C9" s="4"/>
      <c r="D9" s="5"/>
      <c r="E9" s="6"/>
    </row>
    <row r="10" spans="3:5" x14ac:dyDescent="0.25">
      <c r="C10" s="47">
        <v>1</v>
      </c>
      <c r="D10" s="9" t="s">
        <v>3</v>
      </c>
      <c r="E10" s="10">
        <v>24366497</v>
      </c>
    </row>
    <row r="11" spans="3:5" ht="26.25" x14ac:dyDescent="0.25">
      <c r="C11" s="47">
        <v>2</v>
      </c>
      <c r="D11" s="11" t="s">
        <v>4</v>
      </c>
      <c r="E11" s="12">
        <v>19631529</v>
      </c>
    </row>
    <row r="12" spans="3:5" ht="26.25" x14ac:dyDescent="0.25">
      <c r="C12" s="47"/>
      <c r="D12" s="13" t="s">
        <v>5</v>
      </c>
      <c r="E12" s="14">
        <v>16431997</v>
      </c>
    </row>
    <row r="13" spans="3:5" ht="39" x14ac:dyDescent="0.25">
      <c r="C13" s="48"/>
      <c r="D13" s="16" t="s">
        <v>6</v>
      </c>
      <c r="E13" s="17">
        <v>3199532</v>
      </c>
    </row>
    <row r="14" spans="3:5" x14ac:dyDescent="0.25">
      <c r="C14" s="15">
        <v>3</v>
      </c>
      <c r="D14" s="55" t="s">
        <v>80</v>
      </c>
      <c r="E14" s="56">
        <v>5198339</v>
      </c>
    </row>
    <row r="15" spans="3:5" x14ac:dyDescent="0.25">
      <c r="C15" s="15">
        <v>4</v>
      </c>
      <c r="D15" s="59" t="s">
        <v>68</v>
      </c>
      <c r="E15" s="54">
        <v>60300</v>
      </c>
    </row>
    <row r="16" spans="3:5" x14ac:dyDescent="0.25">
      <c r="C16" s="15">
        <v>5</v>
      </c>
      <c r="D16" s="59" t="s">
        <v>95</v>
      </c>
      <c r="E16" s="54">
        <v>2257724.7999999998</v>
      </c>
    </row>
    <row r="17" spans="3:5" x14ac:dyDescent="0.25">
      <c r="C17" s="4"/>
      <c r="D17" s="45" t="s">
        <v>8</v>
      </c>
      <c r="E17" s="41">
        <f>E10+E11+E14+E15+E16</f>
        <v>51514389.799999997</v>
      </c>
    </row>
    <row r="18" spans="3:5" x14ac:dyDescent="0.25">
      <c r="C18" s="18"/>
      <c r="D18" s="19"/>
      <c r="E18" s="20"/>
    </row>
    <row r="19" spans="3:5" x14ac:dyDescent="0.25">
      <c r="C19" s="7"/>
      <c r="D19" s="8" t="s">
        <v>98</v>
      </c>
      <c r="E19" s="6"/>
    </row>
    <row r="20" spans="3:5" x14ac:dyDescent="0.25">
      <c r="C20" s="4"/>
      <c r="D20" s="5"/>
      <c r="E20" s="6"/>
    </row>
    <row r="21" spans="3:5" x14ac:dyDescent="0.25">
      <c r="C21" s="21"/>
      <c r="D21" s="22" t="s">
        <v>9</v>
      </c>
      <c r="E21" s="23"/>
    </row>
    <row r="22" spans="3:5" x14ac:dyDescent="0.25">
      <c r="C22" s="21">
        <v>1</v>
      </c>
      <c r="D22" s="24" t="s">
        <v>10</v>
      </c>
      <c r="E22" s="30">
        <v>31275976</v>
      </c>
    </row>
    <row r="23" spans="3:5" x14ac:dyDescent="0.25">
      <c r="C23" s="21">
        <v>2</v>
      </c>
      <c r="D23" s="62" t="s">
        <v>92</v>
      </c>
      <c r="E23" s="30">
        <v>700000</v>
      </c>
    </row>
    <row r="24" spans="3:5" x14ac:dyDescent="0.25">
      <c r="C24" s="21">
        <v>3</v>
      </c>
      <c r="D24" s="62" t="s">
        <v>93</v>
      </c>
      <c r="E24" s="30">
        <v>11115000</v>
      </c>
    </row>
    <row r="25" spans="3:5" x14ac:dyDescent="0.25">
      <c r="C25" s="21">
        <v>4</v>
      </c>
      <c r="D25" s="60" t="s">
        <v>94</v>
      </c>
      <c r="E25" s="39">
        <v>13952140</v>
      </c>
    </row>
    <row r="26" spans="3:5" x14ac:dyDescent="0.25">
      <c r="C26" s="64">
        <v>5</v>
      </c>
      <c r="D26" s="57" t="s">
        <v>100</v>
      </c>
      <c r="E26" s="58">
        <v>20000000</v>
      </c>
    </row>
    <row r="27" spans="3:5" x14ac:dyDescent="0.25">
      <c r="C27" s="22" t="s">
        <v>14</v>
      </c>
      <c r="D27" s="31" t="s">
        <v>15</v>
      </c>
      <c r="E27" s="32">
        <f>SUM(E22:E26)</f>
        <v>77043116</v>
      </c>
    </row>
    <row r="28" spans="3:5" x14ac:dyDescent="0.25">
      <c r="C28" s="33"/>
      <c r="D28" s="34" t="s">
        <v>16</v>
      </c>
      <c r="E28" s="35"/>
    </row>
    <row r="29" spans="3:5" x14ac:dyDescent="0.25">
      <c r="C29" s="49">
        <v>1</v>
      </c>
      <c r="D29" s="36" t="s">
        <v>17</v>
      </c>
      <c r="E29" s="37">
        <v>1978982</v>
      </c>
    </row>
    <row r="30" spans="3:5" ht="26.25" x14ac:dyDescent="0.25">
      <c r="C30" s="21">
        <v>2</v>
      </c>
      <c r="D30" s="38" t="s">
        <v>22</v>
      </c>
      <c r="E30" s="30">
        <v>6591387</v>
      </c>
    </row>
    <row r="31" spans="3:5" x14ac:dyDescent="0.25">
      <c r="C31" s="21">
        <v>3</v>
      </c>
      <c r="D31" s="38" t="s">
        <v>63</v>
      </c>
      <c r="E31" s="30">
        <v>935000</v>
      </c>
    </row>
    <row r="32" spans="3:5" x14ac:dyDescent="0.25">
      <c r="C32" s="21">
        <v>4</v>
      </c>
      <c r="D32" s="43" t="s">
        <v>81</v>
      </c>
      <c r="E32" s="42">
        <v>5217850</v>
      </c>
    </row>
    <row r="33" spans="3:5" x14ac:dyDescent="0.25">
      <c r="C33" s="22" t="s">
        <v>19</v>
      </c>
      <c r="D33" s="31" t="s">
        <v>20</v>
      </c>
      <c r="E33" s="44">
        <f>SUM(E29:E32)</f>
        <v>14723219</v>
      </c>
    </row>
    <row r="34" spans="3:5" x14ac:dyDescent="0.25">
      <c r="C34" s="21"/>
      <c r="D34" s="31" t="s">
        <v>21</v>
      </c>
      <c r="E34" s="44">
        <f>E27+E33</f>
        <v>91766335</v>
      </c>
    </row>
    <row r="35" spans="3:5" x14ac:dyDescent="0.25">
      <c r="C35" s="21"/>
      <c r="D35" s="50" t="s">
        <v>101</v>
      </c>
      <c r="E35" s="51">
        <v>98937249</v>
      </c>
    </row>
    <row r="36" spans="3:5" x14ac:dyDescent="0.25">
      <c r="C36" s="21"/>
      <c r="D36" s="50" t="s">
        <v>99</v>
      </c>
      <c r="E36" s="52">
        <f>E35-E34</f>
        <v>7170914</v>
      </c>
    </row>
  </sheetData>
  <mergeCells count="1"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IANUARIE</vt:lpstr>
      <vt:lpstr>FEBRUARIE</vt:lpstr>
      <vt:lpstr>MARTIE</vt:lpstr>
      <vt:lpstr>APRILIE</vt:lpstr>
      <vt:lpstr>MAI</vt:lpstr>
      <vt:lpstr>IUNIE</vt:lpstr>
      <vt:lpstr>IULIE</vt:lpstr>
      <vt:lpstr>AUGUST</vt:lpstr>
      <vt:lpstr>SEPTEMBRIE </vt:lpstr>
      <vt:lpstr>OCTOMBRIE</vt:lpstr>
      <vt:lpstr>NOIEMBRIE '21</vt:lpstr>
      <vt:lpstr>DECEMBRIE '21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Stejeroiu Carmen</dc:creator>
  <cp:lastModifiedBy>Emanuela TUDORACHE</cp:lastModifiedBy>
  <cp:lastPrinted>2021-09-22T09:26:59Z</cp:lastPrinted>
  <dcterms:created xsi:type="dcterms:W3CDTF">2020-03-13T08:44:50Z</dcterms:created>
  <dcterms:modified xsi:type="dcterms:W3CDTF">2022-03-25T14:23:18Z</dcterms:modified>
</cp:coreProperties>
</file>